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ДЭР" sheetId="4" r:id="rId1"/>
  </sheets>
  <definedNames>
    <definedName name="_xlnm._FilterDatabase" localSheetId="0" hidden="1">ДЭР!$D$1:$D$263</definedName>
    <definedName name="_xlnm.Print_Titles" localSheetId="0">ДЭР!$4:$5</definedName>
    <definedName name="_xlnm.Print_Area" localSheetId="0">ДЭР!$A$1:$G$167</definedName>
  </definedNames>
  <calcPr calcId="152511"/>
</workbook>
</file>

<file path=xl/calcChain.xml><?xml version="1.0" encoding="utf-8"?>
<calcChain xmlns="http://schemas.openxmlformats.org/spreadsheetml/2006/main">
  <c r="F162" i="4" l="1"/>
  <c r="F155" i="4"/>
  <c r="F136" i="4"/>
  <c r="F134" i="4"/>
  <c r="F127" i="4"/>
  <c r="F120" i="4"/>
  <c r="F119" i="4"/>
  <c r="F118" i="4"/>
  <c r="F110" i="4"/>
  <c r="F109" i="4"/>
  <c r="F98" i="4"/>
  <c r="E97" i="4"/>
  <c r="F90" i="4"/>
  <c r="F88" i="4"/>
  <c r="F82" i="4"/>
  <c r="F78" i="4"/>
  <c r="F76" i="4"/>
  <c r="F63" i="4"/>
  <c r="F49" i="4"/>
  <c r="F45" i="4"/>
  <c r="F40" i="4"/>
  <c r="E15" i="4"/>
  <c r="F165" i="4" l="1"/>
  <c r="E164" i="4"/>
</calcChain>
</file>

<file path=xl/sharedStrings.xml><?xml version="1.0" encoding="utf-8"?>
<sst xmlns="http://schemas.openxmlformats.org/spreadsheetml/2006/main" count="646" uniqueCount="261">
  <si>
    <t>Отчет об исполнении мероприятий по предложениям жителей города Твери на 2025 год</t>
  </si>
  <si>
    <t>тыс. руб.</t>
  </si>
  <si>
    <t>Ф.И.О. 
депутата ТГД</t>
  </si>
  <si>
    <t>Наименование мероприятий</t>
  </si>
  <si>
    <t>Исполнено</t>
  </si>
  <si>
    <t>Павлюк Н.Г.</t>
  </si>
  <si>
    <t>Администрация Заволжского района в городе Твери</t>
  </si>
  <si>
    <t>Управление по культуре, спорту и делам молодежи администрации города Твери</t>
  </si>
  <si>
    <t>Управление образования Администрации города Твери</t>
  </si>
  <si>
    <t>Текущий ремонт, приобретение оборудования и строительных материалов  в МДОУ детский сад № 145</t>
  </si>
  <si>
    <t>Замена оконных блоков и линолеума в кабинете труда для девочек в МОУ СОШ № 15</t>
  </si>
  <si>
    <t>Текущий ремонт в МОУ СОШ № 50</t>
  </si>
  <si>
    <t>Козлов С.Е.</t>
  </si>
  <si>
    <t>МБДОУ детский сад № 39 - на проведение текущего ремонта в здании</t>
  </si>
  <si>
    <t>МБДОУ детский сад № 145 - на текущий ремонт здания, приобретение оборудования, строительных материалов</t>
  </si>
  <si>
    <t>МБДОУ детский сад № 149 - на оборудование ДОУ охранной сигнализации по предписанию суда</t>
  </si>
  <si>
    <t>МОУ СОШ № 7 - На проведение текущего ремонта в здании:
  - замена оконного блока;
  - замена сантехники в школьных туалетах;
  - замена светильников в помещениях (2 кабинета);
  - замена труб водоснабжения в подвальном помещении школы</t>
  </si>
  <si>
    <t>МБОУ СОШ № 34 - На проведение текущего ремонта в здании</t>
  </si>
  <si>
    <t>МОУ СОШ № 50 - Текущий ремонт</t>
  </si>
  <si>
    <t>Нечаев Д.Л.</t>
  </si>
  <si>
    <t>Проведение праздничных и спортивных мероприятий на территории Заволжского района г. Твери</t>
  </si>
  <si>
    <t>На обустройство спортивной площадки (футбольного поля), расположенного на пересечении ул. Ломоносова и пер. Дурмановского</t>
  </si>
  <si>
    <t>Приобретение спортивного инвентаря в МБУ ДО "СШОР "Лидер"</t>
  </si>
  <si>
    <t>Текущий ремонт, приобретение оборудования, инвентаря и материалов в  МБДОУ детский сад № 73</t>
  </si>
  <si>
    <t>Текущий ремонт, приобретение оборудования, инвентаря и материалов в  МБДОУ детский сад № 92</t>
  </si>
  <si>
    <t>Текущий ремонт, приобретение оборудования, инвентаря и материалов в МБДОУ детский сад № 115</t>
  </si>
  <si>
    <t>Текущий ремонт, приобретение оборудования, инвентаря и материалов в МБДОУ детский сад № 125</t>
  </si>
  <si>
    <t>Текущий ремонт, приобретение оборудования, инвентаря и материалов в  МБДОУ детский сад № 131</t>
  </si>
  <si>
    <t>Приобретение и установка нового детского игрового и спортивного оборудования на площадке второй младшей группы "Б" МБДОУ детский сад № 156</t>
  </si>
  <si>
    <t>Текущий ремонт, приобретение оборудования, инвентаря и материалов в  МБОУ СОШ № 17</t>
  </si>
  <si>
    <t>Текущий ремонт, приобретение оборудования, инвентаря и материалов в  МБОУ СОШ № 34</t>
  </si>
  <si>
    <t>Текущий ремонт, приобретение оборудования, инвентаря и материалов в МОУ СОШ № 46</t>
  </si>
  <si>
    <t>Текущий ремонт, приобретение оборудования, инвентаря и материалов в  МБОУ СШ № 53</t>
  </si>
  <si>
    <t>Ануфриев Ю.В.</t>
  </si>
  <si>
    <t>Изготовление и установка информационного стенда на Аллее Славы ветеранов в сквере на пересечении ул. Горького и Комсомольского проспекта</t>
  </si>
  <si>
    <t>Текущий ремонт, приобретение оборудования, инвентаря и материалов в МБДОУ детский сад № 92</t>
  </si>
  <si>
    <t>Текущий ремонт, приобретение оборудования, инвентаря и материалов в МБДОУ детский сад № 100</t>
  </si>
  <si>
    <t>Замена оконных блоков в МБДОУ «Детский сад № 127»</t>
  </si>
  <si>
    <t>Текущий ремонт, приобретение оборудования, инвентаря и материалов в МБДОУ детский сад № 140</t>
  </si>
  <si>
    <t>Текущий ремонт, приобретение оборудования, инвентаря и материалов в МОУ СОШ № 35</t>
  </si>
  <si>
    <t>Текущий ремонт, приобретение оборудования, инвентаря и материалов в МОУ СОШ № 50</t>
  </si>
  <si>
    <t>Ростовцев Р.А.</t>
  </si>
  <si>
    <t>Устройство детского оборудования по адресу: ул. Р. Люксембург, д. 116 (зеленая зона)</t>
  </si>
  <si>
    <t>Пошив костюмов творческих коллективов, приобретение музыкального и светового оборудования, текущий ремонт в МБУ ДК «Затверецкий»</t>
  </si>
  <si>
    <t>Подготовка проектно-сметной документации, текущий ремонт в МБУ «ДК пос. Сахарово»</t>
  </si>
  <si>
    <t>Оснащение охранной сигнализацией МБДОУ детский сад № 165</t>
  </si>
  <si>
    <t>Степанова А.А.</t>
  </si>
  <si>
    <t>Приобретение музыкального оборудования и музыкальных инструментов в МБУ ДК "Химволокно"</t>
  </si>
  <si>
    <t xml:space="preserve">Монтаж системы охранной сигнализации в МБДОУ детский сад № 23
</t>
  </si>
  <si>
    <t xml:space="preserve">Монтаж системы охранной сигнализации в МБДОУ детский сад № 24
</t>
  </si>
  <si>
    <t>Монтаж системы охранной сигнализации в МОУ "Гимназия № 10"</t>
  </si>
  <si>
    <t>Монтаж системы охранной сигнализации, установка ворот и калитки в МОУ СОШ № 22</t>
  </si>
  <si>
    <t>Жомова Т.Н.</t>
  </si>
  <si>
    <t>Обеспечение внутриобъектового и пропускного режимов охраны в  МБУ «ДК пос. Элеватор»</t>
  </si>
  <si>
    <t>Приобретение и установка теневого навеса на детской площадке в МБДОУ детский сад № 4</t>
  </si>
  <si>
    <t>Текущий ремонт, замена оконных блоков в МБДОУ детский сад № 88</t>
  </si>
  <si>
    <t>Текущий ремонт в МБДОУ детский сад № 123</t>
  </si>
  <si>
    <t>Текущий ремонт в школьном отделении, приобретение мягкого инвентаря, посуды, моющих и чистящих средств в дошкольном отделении в МБОУ «ООШ № 28»</t>
  </si>
  <si>
    <t>Казаков В.Н.</t>
  </si>
  <si>
    <t>Монтаж системы охранной сигнализации в МБДОУ детский сад № 10</t>
  </si>
  <si>
    <t>Текущий ремонт в МБДОУ детский сад № 136</t>
  </si>
  <si>
    <t>Монтаж системы охранной сигнализации в МОУ «Тверской лицей» по адресу: ул. Бобкова, д. 9</t>
  </si>
  <si>
    <t>Ешурин В.В.</t>
  </si>
  <si>
    <t>Закупка флагов для нужд Администрации Пролетарского района в городе Твери</t>
  </si>
  <si>
    <t>Администрация Пролетарского района в городе Твери</t>
  </si>
  <si>
    <t>Разработка проектно-сметной документации на капитальный ремонт автоматической пожарной сигнализации в МБДОУ детский сад № 27</t>
  </si>
  <si>
    <t>Ремонт туалетной комнаты в группе "Ромашка" в МБДОУ детский сад № 93</t>
  </si>
  <si>
    <t>Установка теневого навеса на территории игровой площадки для детей 2-й младшей группы в МБДОУ детский сад № 144</t>
  </si>
  <si>
    <t>Приобретение оборудования, оснащение медицинского кабинета в МБОУ СШ № 30</t>
  </si>
  <si>
    <t>Тюрякова И.В.</t>
  </si>
  <si>
    <t>Ремонт уличного освещения, текущий ремонт в МБДОУ детский сад № 51</t>
  </si>
  <si>
    <t>Текущий ремонт, приобретение оборудования и посуды на пищеблок в МБДОУ детский сад № 97</t>
  </si>
  <si>
    <t>Текущий ремонт в МБОУ СОШ № 4 (дошкольное отделение)</t>
  </si>
  <si>
    <t>Текущий ремонт в МБОУ СШ № 19</t>
  </si>
  <si>
    <t>Текущий ремонт в МБОУ СШ № 41</t>
  </si>
  <si>
    <t>Глебова Е.П.</t>
  </si>
  <si>
    <t>Проведение мероприятия к 80-летию освобождения  Центрального района города Калинина от немецко-фашистских захватчиков</t>
  </si>
  <si>
    <t>Администрация Центрального района в городе Твери</t>
  </si>
  <si>
    <t>Замена линолеума в музыкальном зале, ремонт пола младшей группы в МБДОУ детский сад № 38</t>
  </si>
  <si>
    <t>Устинова О.К.</t>
  </si>
  <si>
    <t>Выполнение работ по праздничному оформлению улиц и площадей на территории Центрального района в городе Твери</t>
  </si>
  <si>
    <t>Установка охранной сигнализации в здании основной школы и здании дошкольных групп МБОУ СШ № 36</t>
  </si>
  <si>
    <t>Арсеньев А.Б.</t>
  </si>
  <si>
    <t>Нераспределенный остаток</t>
  </si>
  <si>
    <t>Всего</t>
  </si>
  <si>
    <t>номер избирательного округа /по списку</t>
  </si>
  <si>
    <t>Распорядители / получатели бюджетных средств</t>
  </si>
  <si>
    <t>Примечание</t>
  </si>
  <si>
    <t>План финансирования из бюджета города в 2025 году</t>
  </si>
  <si>
    <t>Осуществляется сбор коммерческих предложений</t>
  </si>
  <si>
    <t>Осуществляется поиск подрядчиков</t>
  </si>
  <si>
    <t xml:space="preserve">Планируется заключение контракта </t>
  </si>
  <si>
    <t>Мероприятия, посвященные 
80-летней годовщине Победы в Великой Отечественной войне</t>
  </si>
  <si>
    <t>Приобретение проектора для 
МБУК ДЦ «Истоки»</t>
  </si>
  <si>
    <t>Замена ламп освещения в 
МБДОУ детский сад № 9</t>
  </si>
  <si>
    <t>Ремонт спортивного зала в 
МБДОУ детский сад № 161</t>
  </si>
  <si>
    <t>Мероприятия, посвященные            
80-летней годовщине Победы в Великой Отечественной войне</t>
  </si>
  <si>
    <t>Дооборудование пожарной сигнализации, дооборудование системы видеонаблюдения, замена дверей в МБДОУ детский сад № 135</t>
  </si>
  <si>
    <t>Приобретение мягкого инвентаря в МБДОУ детский сад № 68</t>
  </si>
  <si>
    <t>Закупка кухонного оборудования  в МБДОУ детский сад № 69</t>
  </si>
  <si>
    <t>Приобретение холодильного оборудования для пищеблока, приобретение потолочных светильников в  МБДОУ детский сад № 20/1</t>
  </si>
  <si>
    <t>Замена оконных блоков, приобретение компьютерного оборудования и подвесных микрофонов в МБУ ДК «Синтетик»</t>
  </si>
  <si>
    <t>Мамонов С.А.</t>
  </si>
  <si>
    <t>Текущий ремонт, приобретение инвентаря, мебели в МБДОУ детский сад № 92</t>
  </si>
  <si>
    <t>Текущий ремонт, замена оконных блоков в МБДОУ детский сад № 104</t>
  </si>
  <si>
    <t>Замена оконных блоков в МБДОУ детский сад № 164</t>
  </si>
  <si>
    <t>Текущий ремонт  МОУ «Тверская гимназия № 8»</t>
  </si>
  <si>
    <t>Текущий ремонт в МОУ СОШ № 29</t>
  </si>
  <si>
    <t>Приобретение оборудования для школьного музея в МОУ СОШ № 38</t>
  </si>
  <si>
    <t>Текущий ремонт, приобретение оборудования, инвентаря и материалов в МБОУ «СОШ № 3»</t>
  </si>
  <si>
    <t>Сычев А.В.</t>
  </si>
  <si>
    <t>Виноградов А.Н.</t>
  </si>
  <si>
    <t>Мероприятия, посвященные 80-летней годовщине Победы в Великой Отечественной войне</t>
  </si>
  <si>
    <t>Ремонт пищеблока в МБДОУ детский сад № 159</t>
  </si>
  <si>
    <t>Организация школьного музея в МОУ СОШ № 38</t>
  </si>
  <si>
    <t>Архипов А.А.</t>
  </si>
  <si>
    <t>Разработка проектно-сметной документации (ПСД) по благоустройству территории в МБДОУ детский сад № 141, с прохождением экспертизы стоимости и сметной документации в ГБУ "Тверской РЦЦС"</t>
  </si>
  <si>
    <t>Администрация Московского района в городе Твери</t>
  </si>
  <si>
    <t>Монтаж системы охранной сигнализации в МОУ «Тверской лицей» по адресу: пр. Калинина, д. 10</t>
  </si>
  <si>
    <t>Пичуев Е.Е.</t>
  </si>
  <si>
    <t>Текущий ремонт в МБДОУ детский сад № 79</t>
  </si>
  <si>
    <t>Поставлена флажная продукция</t>
  </si>
  <si>
    <t>Поставлен спортивный инвентарь: диски обрезиненные и модуль страховочный для отработки бросков</t>
  </si>
  <si>
    <t>Приобретено 5 микрофонов, системный блок и ноутбук</t>
  </si>
  <si>
    <t>Ведутся работы</t>
  </si>
  <si>
    <t>Работы выполнены</t>
  </si>
  <si>
    <t>Приобретено компьютерное оборудование</t>
  </si>
  <si>
    <t>Приобретение и установка нового спортивного оборудования на землях общего пользования в Заволжском районе г. Твери по адресу Петербургское ш., д. 107 (9-эт. Здание)</t>
  </si>
  <si>
    <t>Текущий ремонт, приобретение компьютерного, мультимедийного оборудования в 
МБОУ СОШ № 4</t>
  </si>
  <si>
    <t>Приобретение мебели в 
МБДОУ детский сад № 160</t>
  </si>
  <si>
    <t>Приобретение учебных пособий, программного обеспечения, оборудования для развития материально-технической базы в 
МБОУ СОШ № 27</t>
  </si>
  <si>
    <t>Приобретение учебных пособий, программного обеспечения, оборудования для развития материально-технической базы в 
МБОУ СОШ № 33</t>
  </si>
  <si>
    <t>Приобретение учебных пособий, программного обеспечения, оборудования для развития материально-технической базы в 
МБОУ СОШ № 43</t>
  </si>
  <si>
    <t>Ремонт, устройство спортивного оборудования и плоскостных сооружений на территории 
МОУ СОШ № 43</t>
  </si>
  <si>
    <t>Ремонт системы отопления в 
МБДОУ детский сад № 101</t>
  </si>
  <si>
    <t>Приобретение компьютерного оборудования в МОУ гимназия № 12 г. Твери</t>
  </si>
  <si>
    <t>Устройство навесного фасада в МБДОУ 
детский сад № 62</t>
  </si>
  <si>
    <t>Установка охранной сигнализации 
МОУ СОШ № 14</t>
  </si>
  <si>
    <t>Установка охранной сигнализации 
МБОУ СОШ № 42</t>
  </si>
  <si>
    <t>Ремонт ограждения вокруг здания 
МОУ СОШ № 37</t>
  </si>
  <si>
    <t>Монтаж охранно-пожарной сигнализации  
МОУ СОШ № 16</t>
  </si>
  <si>
    <t>Приобретено: МФУ, стиральная машина, медицинское оборудование и материалы для  оснащения медицинского кабинета</t>
  </si>
  <si>
    <t>Приобретена цветочная продукция для проведения мероприятия</t>
  </si>
  <si>
    <t>Проведена спортакиада с молодёжью</t>
  </si>
  <si>
    <t xml:space="preserve">Поставлены цифровые пианино - 2 шт. </t>
  </si>
  <si>
    <t>Пошиты сценические костюмы для  творческих коллективов - 29 шт.</t>
  </si>
  <si>
    <t>Оплачены услуги по обеспечению внутриобъектового и пропускного режимов охраны</t>
  </si>
  <si>
    <t>Приобретена интерактивная мультимедийная программа</t>
  </si>
  <si>
    <t>Устройство ограждения детской площадки в 
п. Красное Знамя в зеленой зоне</t>
  </si>
  <si>
    <t>МБУК ДЦ «Истоки» - приобретение проектора</t>
  </si>
  <si>
    <t>МБДОУ детский сад № 153 -приобретение мягкого инвентаря (детские мтрасы)</t>
  </si>
  <si>
    <t>Воронова Е.Е.</t>
  </si>
  <si>
    <t>Приобретение и установка нового детского игрового и спортивного оборудования на землях общего пользования по адресу улица Докучаева, д. 36 (зеленая зона вдоль улицы Скворцова-Степанова)</t>
  </si>
  <si>
    <t>Замена аварийных оконных блоков МБДОУ детский сад № 130</t>
  </si>
  <si>
    <t>Приобретение линолеума для МБДОУ детский сад № 130</t>
  </si>
  <si>
    <t>Текущий ремонт МОУ СОШ № 21</t>
  </si>
  <si>
    <t>Приобретение основных средств для МОУ СОШ № 21</t>
  </si>
  <si>
    <t>Моняков А.С.</t>
  </si>
  <si>
    <t>Приобретение проектора в концертный зал МБУК ДЦ «Истоки»</t>
  </si>
  <si>
    <t>Укрепление материально-технической базы учреждения, проведение ремонтных работ в группах МБДОУ детский сад № 115</t>
  </si>
  <si>
    <t>Укрепление материально-технической базы учреждения, выполнение ремонтных работ по устройству уличного освещения МБДОУ детский сад № 138</t>
  </si>
  <si>
    <t>Укрепление материально-технической базы учреждения, выполнение ремонтных работ в санузлах и кабинетах МОУ СОШ № 40</t>
  </si>
  <si>
    <t>Ремонт контейнерной площадки по адресу: наб. Афанасия Никитина, д. 144 корп. 2 – ул. Горького, д. 97</t>
  </si>
  <si>
    <t>Фадеев Д.В.</t>
  </si>
  <si>
    <t>Приобретение аппаратуры для актового зала и телестудии в МБОУ СОШ № 17</t>
  </si>
  <si>
    <t>Текущий ремонт в МБОУ СОШ № 34</t>
  </si>
  <si>
    <t xml:space="preserve">Ремонт системы электроосвещения, мероприятия по обеспечению антитеррористической безопасности в МБОУ СШ № 47 </t>
  </si>
  <si>
    <t>Обустройство контейнерной площадки для сбора мусора по адресу: 2-ой проезд Карпинского, д. 3а, включая расходы на изготовление проектно-сметной документации</t>
  </si>
  <si>
    <t>Текущий ремонт в МОУ СОШ № 31</t>
  </si>
  <si>
    <t>Устройство автоматической пожарной сигнализации и системы оповещения и управления эвакуацией людей при пожаре МБУ ДО «СШОР «Лидер»</t>
  </si>
  <si>
    <t>Ремонт межпанельных швов в МБДОУ детский сад № 159</t>
  </si>
  <si>
    <t>Текущий ремонт, проведение мероприятий по патриотическому воспитанию в МОУ ДО ДООЛ «Романтик»</t>
  </si>
  <si>
    <t xml:space="preserve">Ремонт музыкального зала в МБДОУ детский сад № 55 </t>
  </si>
  <si>
    <t>Текущий ремонт, разработка проектно-сметной документации по благоустройству территории, включая расходы на экспертизу стоимости и сметной документации в ГБУ «Тверской РЦЦС» в МБДОУ детский сад № 65</t>
  </si>
  <si>
    <t>Приобретение оборудования в МБОУ ЦО № 49</t>
  </si>
  <si>
    <t xml:space="preserve">Приобретение и установка детского игрового оборудования на территории МБОУ СШ № 55 </t>
  </si>
  <si>
    <t>Барышев Я.А.</t>
  </si>
  <si>
    <t>Работы по изготовлению (пошиву) и поставке сценических костюмов для нужд МБУ ДЦ "Мир"</t>
  </si>
  <si>
    <t>Текущий ремонт, расширение системы внутреннего видеонаблюдения, монтаж охранной сигнализации в МБДОУ детский сад № 133</t>
  </si>
  <si>
    <t>Ремонт пола спортивного зала в МБДОУ детский сад № 161</t>
  </si>
  <si>
    <t>Замена оконных блоков и двери в МОУ СОШ № 38</t>
  </si>
  <si>
    <t>Текущий ремонт в МБДОУ - детский сад № 93</t>
  </si>
  <si>
    <t>Текущий ремонт в МБОУ СОШ № 4</t>
  </si>
  <si>
    <t>Текущий ремонт в МОУ СОШ № 20</t>
  </si>
  <si>
    <t>Текущий ремонт в МОУ СШ № 30</t>
  </si>
  <si>
    <t>Ремонт крыши, покупка посуды в пищеблок в МБДОУ детский сад № 162</t>
  </si>
  <si>
    <t>Родионов В.Н.</t>
  </si>
  <si>
    <t>МБДОУ детский сад № 107 финансирование работ по замене окон в актовом зале</t>
  </si>
  <si>
    <t>МОУ СОШ № 2 (дошкольное учреждение на Тракторная, 8"А") Приобретение уличной веранды</t>
  </si>
  <si>
    <t>МОУ СШ № 9 на замену уличного освещения по периметру здания школы</t>
  </si>
  <si>
    <t>МОУ СОШ № 38 (дошкольное отделение № 72, расположенное по адресу: ул. Тракторная, 6"А") на приобретение: морозильный ларь, холодильник, системный блок, монитор</t>
  </si>
  <si>
    <t>Дворец творчества детей и молодежи на улучшение материально-технической базы (утепление пола в спортивном зале)</t>
  </si>
  <si>
    <t>На разработку проектно-сметной документации на благоустройство зон остановок общественного транспорта на пересечении улицы Широкая и улицы Светлая</t>
  </si>
  <si>
    <t>Департамент дорожного хозяйства, благоустройства и транспорта администрации города Твери</t>
  </si>
  <si>
    <t>Блиновский Д.А.</t>
  </si>
  <si>
    <t>Оборудование системой оповещения, камерами видеонаблюдения, охранной сигнализацией МБДОУ детский сад № 6</t>
  </si>
  <si>
    <t>Приобретение школьной мебели в МБОУ СОШ № 4</t>
  </si>
  <si>
    <t>Закупка оргтехники (ноутбук, МФУ) для нужд МОУ СОШ № 25</t>
  </si>
  <si>
    <t>Устройство велопарковки в МБОУ ЦО имени А.Атрощанка</t>
  </si>
  <si>
    <t>Начальник департамента экономического развития администрации города Твери</t>
  </si>
  <si>
    <t>П.С. Петров</t>
  </si>
  <si>
    <t>МАУ "МБС г. Твери" (филиал № 30) приобретение мебели</t>
  </si>
  <si>
    <t>Проведение закупок запланировано 
в 3 квартале 2025 года</t>
  </si>
  <si>
    <t>Проведение закупок запланировано 
в 3-4 квартале 2025 года</t>
  </si>
  <si>
    <t>Заключен контракт на проведение однодневной автобусной экскурсии в рамках мероприятий, посвященных 80-летней годовщине Победы в Великой Отечественной войне</t>
  </si>
  <si>
    <t>Ведутся работы по ремонту кабинета № 9</t>
  </si>
  <si>
    <t>Приобретен холодильный шкаф и светильники для светодиодных ламп</t>
  </si>
  <si>
    <t>Работы выполнены. Готовятся документы на оплату</t>
  </si>
  <si>
    <t>Выполнен ремонт спален групп № 3 и № 4 и заменён линолеум в спальне группы № 3</t>
  </si>
  <si>
    <t xml:space="preserve">Выполнены сантехнические работы и работы по ремонту уличного освещения </t>
  </si>
  <si>
    <t>Закупка спортивного инвентаря и устройство автоматической пожарной сигнализации в МБУ ДО "СШОР "Лидер"</t>
  </si>
  <si>
    <t>Закупка оборудования в МБДОУ детский сад № 14</t>
  </si>
  <si>
    <t>Закупка оборудования в МБДОУ детский сад № 166</t>
  </si>
  <si>
    <t>МБДОУ детский сад № 161 - Ремонт полов спортивного зала</t>
  </si>
  <si>
    <t>МБДОУ детский сад № 161 Ремонт полов спортивного зала</t>
  </si>
  <si>
    <t>Текущий ремонт, приобретение оборудования, инвентаря, материалов и модернизация системы видеонаблюдения в МБОУ СШ № 53</t>
  </si>
  <si>
    <t>Поставлены канцтовары для использования на мероприятиях. Заключен контракт на поставку комплектов постельного белья</t>
  </si>
  <si>
    <t>Установка конструкций из ПВХ, текущий ремонт, разработка ПСД, приобретение оборудования, инвентаря, материалов и модернизацию системы видеонаблюдения в МБОУ СШ № 53, расположенную по адресу: г. Тверь, ул. Зинаиды Коноплянниковой, д. 23а</t>
  </si>
  <si>
    <t>Текущий ремонт в МБДОУ детски сад № 156</t>
  </si>
  <si>
    <t>Ремонт, устройство спортивного оборудования и плоскостных сооружений на территории МОУ СОШ № 43</t>
  </si>
  <si>
    <t>Закупка стиральной машины в МБДОУ детский сад № 142</t>
  </si>
  <si>
    <t>Установка дверей в МБДОУ детский сад № 163</t>
  </si>
  <si>
    <t>Жирков М.В.</t>
  </si>
  <si>
    <t>Дооборудование системы видеонаблюдения в МБДОУ детский сад № 93</t>
  </si>
  <si>
    <t>Работы ведутся</t>
  </si>
  <si>
    <t>Выполнены работы по ремонту фасада здания мастерских</t>
  </si>
  <si>
    <t>Выполнены работы по ремонту помещений (ремонт потолка, стен). Готовятся документы на оплату.</t>
  </si>
  <si>
    <t>Приобретено и установлено  детское игровое и спортивное оборудование (бум, машинка "гусеничка с полом", стол с табуретами)</t>
  </si>
  <si>
    <t>Приобретен информационный стенд</t>
  </si>
  <si>
    <t>Выполнены работы по замене дверей</t>
  </si>
  <si>
    <t>Приобретена мясорубка. Готовятся документы на оплату</t>
  </si>
  <si>
    <t>Выполнены работы по ремонту электроосвещения.  Готовятся документы на оплату</t>
  </si>
  <si>
    <t>Ведутся работы по ремонту кладовки в пищеблоке</t>
  </si>
  <si>
    <t>Ведутся работы по ремонту в санузлах и замене светильников в кабинетах</t>
  </si>
  <si>
    <t>Заменены 5 оконных блоков</t>
  </si>
  <si>
    <t>Заменены 6 оконных блоков</t>
  </si>
  <si>
    <t>Выполнены работы по ремонту помещений, пола в помещениях, дверных блоков. Готовятся документы на оплату</t>
  </si>
  <si>
    <t>Выполнены работы по дооборудованию системы видеонаблюдения, ремонт системы электроосвещения</t>
  </si>
  <si>
    <t>Выполнен ремонт полов в группе № 4</t>
  </si>
  <si>
    <t>Выполнены работы по ремонту помещения группы</t>
  </si>
  <si>
    <t>Заключен контракт</t>
  </si>
  <si>
    <t xml:space="preserve">Выполнены работы по ремонту электроосвещения </t>
  </si>
  <si>
    <t>Заменены 2 оконных блока</t>
  </si>
  <si>
    <t>Выполнены работы по ремонту электроосвещения спортивного зала. Готовятся документы на оплату</t>
  </si>
  <si>
    <t>Приобретен холодильный шкаф, светильники для светодиодных ламп и мебель (ящики под обручи, секционные шкафы)</t>
  </si>
  <si>
    <t xml:space="preserve">Приобретена интерактивная мультимедийная программа для подготовки водителей </t>
  </si>
  <si>
    <t>Установлено плоскостное спортивное сооружение. Оформляются акты выполненных работ</t>
  </si>
  <si>
    <t>Приобретены стенды. Готовятся документы на оплату</t>
  </si>
  <si>
    <t>Выполнен ремонт автоматической пожарной сигнализации</t>
  </si>
  <si>
    <t>Установлен теневой навес на территории игровой площадки для детей 2-й младшей группы</t>
  </si>
  <si>
    <t>Приобретена посуда. Готовятся документы на оплату</t>
  </si>
  <si>
    <t>Выполнены работы по ремонту внутреннего электроснабжения. Готовятся документы на оплату</t>
  </si>
  <si>
    <t>Выполнены работы по ремонту заготовочных цехов помещения столовой</t>
  </si>
  <si>
    <t>Приобретено оборудование (холодильный шкаф, мясорубка). Готовятся документы на оплату</t>
  </si>
  <si>
    <t>Выполнены работы по замене насоса и труб в артскважине</t>
  </si>
  <si>
    <t>Заключен контракт на поставку мебели</t>
  </si>
  <si>
    <t>Заключен контракт на поставку проектора</t>
  </si>
  <si>
    <t>Выполнены работы по ремонту пола в помещениях. Готовятся документы на оплату</t>
  </si>
  <si>
    <t>Приобретены 2 витрины</t>
  </si>
  <si>
    <t>Приобретена посуда (кастрюли, миски с крышкой), стол кондитерский, протирочная машина</t>
  </si>
  <si>
    <t>(по состоянию на 01.08.2025)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</si>
</sst>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Calibri"/>
      <family val="2"/>
      <scheme val="minor"/>
    </font>
    <font>
      <sz val="10"/>
      <color rgb="FFD60093"/>
      <name val="Calibri"/>
      <family val="2"/>
      <scheme val="minor"/>
    </font>
    <font>
      <sz val="11"/>
      <color rgb="FF6600FF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6" fillId="0" borderId="0" xfId="1" applyFont="1"/>
    <xf numFmtId="0" fontId="3" fillId="2" borderId="0" xfId="1" applyFont="1" applyFill="1" applyAlignment="1">
      <alignment vertical="top" wrapText="1"/>
    </xf>
    <xf numFmtId="0" fontId="3" fillId="2" borderId="0" xfId="1" applyFont="1" applyFill="1" applyAlignment="1">
      <alignment horizontal="center" vertical="top" wrapText="1"/>
    </xf>
    <xf numFmtId="0" fontId="7" fillId="2" borderId="0" xfId="1" applyFont="1" applyFill="1" applyAlignment="1">
      <alignment vertical="top" wrapText="1"/>
    </xf>
    <xf numFmtId="0" fontId="8" fillId="2" borderId="0" xfId="1" applyFont="1" applyFill="1" applyAlignment="1">
      <alignment vertical="top" wrapText="1"/>
    </xf>
    <xf numFmtId="0" fontId="9" fillId="2" borderId="1" xfId="1" applyFont="1" applyFill="1" applyBorder="1" applyAlignment="1">
      <alignment horizontal="center" vertical="top" wrapText="1"/>
    </xf>
    <xf numFmtId="0" fontId="10" fillId="0" borderId="0" xfId="1" applyFont="1" applyAlignment="1">
      <alignment vertical="center"/>
    </xf>
    <xf numFmtId="0" fontId="10" fillId="0" borderId="0" xfId="1" applyFont="1"/>
    <xf numFmtId="0" fontId="7" fillId="2" borderId="1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left" vertical="top" wrapText="1"/>
    </xf>
    <xf numFmtId="164" fontId="8" fillId="2" borderId="1" xfId="1" applyNumberFormat="1" applyFont="1" applyFill="1" applyBorder="1" applyAlignment="1">
      <alignment horizontal="right" vertical="top" wrapText="1"/>
    </xf>
    <xf numFmtId="0" fontId="11" fillId="0" borderId="0" xfId="1" applyFont="1"/>
    <xf numFmtId="0" fontId="3" fillId="0" borderId="1" xfId="1" applyFont="1" applyBorder="1" applyAlignment="1">
      <alignment vertical="top" wrapText="1"/>
    </xf>
    <xf numFmtId="165" fontId="8" fillId="2" borderId="1" xfId="1" applyNumberFormat="1" applyFont="1" applyFill="1" applyBorder="1" applyAlignment="1">
      <alignment horizontal="right" vertical="top" wrapText="1"/>
    </xf>
    <xf numFmtId="164" fontId="8" fillId="2" borderId="1" xfId="1" applyNumberFormat="1" applyFont="1" applyFill="1" applyBorder="1" applyAlignment="1">
      <alignment vertical="top" wrapText="1"/>
    </xf>
    <xf numFmtId="0" fontId="8" fillId="2" borderId="0" xfId="1" applyFont="1" applyFill="1" applyBorder="1" applyAlignment="1">
      <alignment horizontal="center" vertical="top" wrapText="1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164" fontId="4" fillId="2" borderId="1" xfId="1" applyNumberFormat="1" applyFont="1" applyFill="1" applyBorder="1" applyAlignment="1">
      <alignment vertical="top" wrapText="1"/>
    </xf>
    <xf numFmtId="0" fontId="7" fillId="2" borderId="1" xfId="1" applyFont="1" applyFill="1" applyBorder="1" applyAlignment="1">
      <alignment vertical="top" wrapText="1"/>
    </xf>
    <xf numFmtId="0" fontId="3" fillId="2" borderId="0" xfId="1" applyFont="1" applyFill="1" applyBorder="1" applyAlignment="1">
      <alignment vertical="top" wrapText="1"/>
    </xf>
    <xf numFmtId="0" fontId="3" fillId="2" borderId="0" xfId="1" applyFont="1" applyFill="1" applyBorder="1" applyAlignment="1">
      <alignment horizontal="center" vertical="top" wrapText="1"/>
    </xf>
    <xf numFmtId="0" fontId="7" fillId="2" borderId="0" xfId="1" applyFont="1" applyFill="1" applyBorder="1" applyAlignment="1">
      <alignment vertical="top" wrapText="1"/>
    </xf>
    <xf numFmtId="0" fontId="8" fillId="2" borderId="0" xfId="1" applyFont="1" applyFill="1" applyBorder="1" applyAlignment="1">
      <alignment vertical="top" wrapText="1"/>
    </xf>
    <xf numFmtId="0" fontId="1" fillId="0" borderId="0" xfId="1" applyAlignment="1">
      <alignment horizontal="center" vertical="center"/>
    </xf>
    <xf numFmtId="0" fontId="1" fillId="0" borderId="0" xfId="1"/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3" fillId="2" borderId="0" xfId="1" applyFont="1" applyFill="1" applyAlignment="1">
      <alignment horizontal="left" vertical="top" wrapText="1"/>
    </xf>
    <xf numFmtId="0" fontId="3" fillId="2" borderId="0" xfId="1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vertical="top" wrapText="1"/>
    </xf>
    <xf numFmtId="0" fontId="3" fillId="2" borderId="1" xfId="1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vertical="top" wrapText="1"/>
    </xf>
    <xf numFmtId="0" fontId="15" fillId="0" borderId="0" xfId="0" applyFont="1" applyFill="1" applyAlignment="1">
      <alignment horizontal="left" vertical="center" wrapText="1"/>
    </xf>
    <xf numFmtId="0" fontId="16" fillId="0" borderId="0" xfId="0" applyFont="1" applyFill="1" applyAlignment="1"/>
    <xf numFmtId="0" fontId="6" fillId="0" borderId="0" xfId="0" applyFont="1" applyFill="1"/>
    <xf numFmtId="0" fontId="13" fillId="2" borderId="1" xfId="1" applyFont="1" applyFill="1" applyBorder="1" applyAlignment="1">
      <alignment horizontal="center" vertical="top" wrapText="1"/>
    </xf>
    <xf numFmtId="0" fontId="13" fillId="2" borderId="1" xfId="1" applyFont="1" applyFill="1" applyBorder="1" applyAlignment="1">
      <alignment horizontal="left" vertical="top" wrapText="1"/>
    </xf>
    <xf numFmtId="0" fontId="14" fillId="2" borderId="1" xfId="1" applyFont="1" applyFill="1" applyBorder="1" applyAlignment="1">
      <alignment horizontal="center" vertical="top" wrapText="1"/>
    </xf>
    <xf numFmtId="164" fontId="17" fillId="2" borderId="1" xfId="1" applyNumberFormat="1" applyFont="1" applyFill="1" applyBorder="1" applyAlignment="1">
      <alignment vertical="top" wrapText="1"/>
    </xf>
    <xf numFmtId="164" fontId="17" fillId="2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top" wrapText="1"/>
    </xf>
    <xf numFmtId="164" fontId="18" fillId="0" borderId="0" xfId="0" applyNumberFormat="1" applyFont="1" applyFill="1" applyAlignment="1">
      <alignment horizontal="right"/>
    </xf>
    <xf numFmtId="164" fontId="7" fillId="2" borderId="1" xfId="1" applyNumberFormat="1" applyFont="1" applyFill="1" applyBorder="1" applyAlignment="1">
      <alignment horizontal="center" vertical="top" wrapText="1"/>
    </xf>
    <xf numFmtId="164" fontId="14" fillId="2" borderId="1" xfId="1" applyNumberFormat="1" applyFont="1" applyFill="1" applyBorder="1" applyAlignment="1">
      <alignment horizontal="center" vertical="top" wrapText="1"/>
    </xf>
    <xf numFmtId="0" fontId="13" fillId="2" borderId="0" xfId="1" applyFont="1" applyFill="1" applyAlignment="1">
      <alignment vertical="top" wrapText="1"/>
    </xf>
    <xf numFmtId="0" fontId="13" fillId="2" borderId="0" xfId="1" applyFont="1" applyFill="1" applyAlignment="1">
      <alignment horizontal="center" vertical="top" wrapText="1"/>
    </xf>
    <xf numFmtId="0" fontId="14" fillId="2" borderId="0" xfId="1" applyFont="1" applyFill="1" applyAlignment="1">
      <alignment vertical="top" wrapText="1"/>
    </xf>
    <xf numFmtId="0" fontId="17" fillId="2" borderId="0" xfId="1" applyFont="1" applyFill="1" applyAlignment="1">
      <alignment vertical="top" wrapText="1"/>
    </xf>
    <xf numFmtId="0" fontId="13" fillId="2" borderId="0" xfId="1" applyFont="1" applyFill="1" applyAlignment="1">
      <alignment horizontal="left" vertical="top" wrapText="1"/>
    </xf>
    <xf numFmtId="0" fontId="15" fillId="2" borderId="0" xfId="0" applyFont="1" applyFill="1" applyAlignment="1">
      <alignment horizontal="right"/>
    </xf>
    <xf numFmtId="0" fontId="2" fillId="2" borderId="0" xfId="1" applyFont="1" applyFill="1" applyAlignment="1">
      <alignment horizontal="center" vertical="top" wrapText="1"/>
    </xf>
    <xf numFmtId="0" fontId="2" fillId="2" borderId="0" xfId="1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left" vertical="top" wrapText="1"/>
    </xf>
    <xf numFmtId="164" fontId="8" fillId="0" borderId="1" xfId="1" applyNumberFormat="1" applyFont="1" applyFill="1" applyBorder="1" applyAlignment="1">
      <alignment horizontal="right" vertical="top" wrapText="1"/>
    </xf>
    <xf numFmtId="0" fontId="13" fillId="0" borderId="1" xfId="1" applyFont="1" applyFill="1" applyBorder="1" applyAlignment="1">
      <alignment horizontal="left" vertical="top" wrapText="1"/>
    </xf>
    <xf numFmtId="0" fontId="2" fillId="2" borderId="0" xfId="1" applyFont="1" applyFill="1" applyAlignment="1">
      <alignment horizontal="center" vertical="top" wrapText="1"/>
    </xf>
    <xf numFmtId="0" fontId="5" fillId="2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3"/>
  <sheetViews>
    <sheetView tabSelected="1" view="pageBreakPreview" zoomScaleNormal="120" zoomScaleSheetLayoutView="100" workbookViewId="0">
      <selection activeCell="H4" sqref="H4"/>
    </sheetView>
  </sheetViews>
  <sheetFormatPr defaultColWidth="8.85546875" defaultRowHeight="15.75" x14ac:dyDescent="0.25"/>
  <cols>
    <col min="1" max="1" width="7.28515625" style="2" customWidth="1"/>
    <col min="2" max="2" width="13.42578125" style="3" customWidth="1"/>
    <col min="3" max="3" width="48.7109375" style="4" customWidth="1"/>
    <col min="4" max="4" width="21.85546875" style="3" customWidth="1"/>
    <col min="5" max="5" width="14.28515625" style="5" customWidth="1"/>
    <col min="6" max="6" width="12.28515625" style="5" customWidth="1"/>
    <col min="7" max="8" width="40.140625" style="32" customWidth="1"/>
    <col min="9" max="16384" width="8.85546875" style="29"/>
  </cols>
  <sheetData>
    <row r="1" spans="1:8" s="1" customFormat="1" ht="21" customHeight="1" x14ac:dyDescent="0.25">
      <c r="A1" s="66" t="s">
        <v>0</v>
      </c>
      <c r="B1" s="66"/>
      <c r="C1" s="66"/>
      <c r="D1" s="66"/>
      <c r="E1" s="66"/>
      <c r="F1" s="66"/>
      <c r="G1" s="66"/>
      <c r="H1" s="56"/>
    </row>
    <row r="2" spans="1:8" s="1" customFormat="1" ht="20.25" x14ac:dyDescent="0.25">
      <c r="A2" s="67" t="s">
        <v>260</v>
      </c>
      <c r="B2" s="68"/>
      <c r="C2" s="68"/>
      <c r="D2" s="68"/>
      <c r="E2" s="68"/>
      <c r="F2" s="68"/>
      <c r="G2" s="68"/>
      <c r="H2" s="57"/>
    </row>
    <row r="3" spans="1:8" s="1" customFormat="1" x14ac:dyDescent="0.25">
      <c r="A3" s="35"/>
      <c r="B3" s="36"/>
      <c r="C3" s="23"/>
      <c r="D3" s="36"/>
      <c r="E3" s="37"/>
      <c r="F3" s="37"/>
      <c r="G3" s="10" t="s">
        <v>1</v>
      </c>
      <c r="H3" s="33"/>
    </row>
    <row r="4" spans="1:8" s="7" customFormat="1" ht="105.75" customHeight="1" x14ac:dyDescent="0.25">
      <c r="A4" s="31" t="s">
        <v>85</v>
      </c>
      <c r="B4" s="30" t="s">
        <v>2</v>
      </c>
      <c r="C4" s="30" t="s">
        <v>3</v>
      </c>
      <c r="D4" s="30" t="s">
        <v>86</v>
      </c>
      <c r="E4" s="30" t="s">
        <v>88</v>
      </c>
      <c r="F4" s="45" t="s">
        <v>4</v>
      </c>
      <c r="G4" s="30" t="s">
        <v>87</v>
      </c>
      <c r="H4" s="58"/>
    </row>
    <row r="5" spans="1:8" s="8" customFormat="1" ht="15.75" customHeight="1" x14ac:dyDescent="0.2">
      <c r="A5" s="6">
        <v>1</v>
      </c>
      <c r="B5" s="6">
        <v>2</v>
      </c>
      <c r="C5" s="6">
        <v>3</v>
      </c>
      <c r="D5" s="6">
        <v>6</v>
      </c>
      <c r="E5" s="6">
        <v>4</v>
      </c>
      <c r="F5" s="46">
        <v>5</v>
      </c>
      <c r="G5" s="36">
        <v>6</v>
      </c>
      <c r="H5" s="25"/>
    </row>
    <row r="6" spans="1:8" s="8" customFormat="1" ht="54" customHeight="1" x14ac:dyDescent="0.2">
      <c r="A6" s="9">
        <v>1</v>
      </c>
      <c r="B6" s="9" t="s">
        <v>5</v>
      </c>
      <c r="C6" s="10" t="s">
        <v>92</v>
      </c>
      <c r="D6" s="9" t="s">
        <v>6</v>
      </c>
      <c r="E6" s="11">
        <v>50</v>
      </c>
      <c r="F6" s="11">
        <v>50</v>
      </c>
      <c r="G6" s="10" t="s">
        <v>142</v>
      </c>
      <c r="H6" s="33"/>
    </row>
    <row r="7" spans="1:8" s="8" customFormat="1" ht="42.75" customHeight="1" x14ac:dyDescent="0.2">
      <c r="A7" s="9">
        <v>1</v>
      </c>
      <c r="B7" s="9" t="s">
        <v>5</v>
      </c>
      <c r="C7" s="10" t="s">
        <v>148</v>
      </c>
      <c r="D7" s="9" t="s">
        <v>6</v>
      </c>
      <c r="E7" s="11">
        <v>150</v>
      </c>
      <c r="F7" s="11"/>
      <c r="G7" s="10" t="s">
        <v>124</v>
      </c>
      <c r="H7" s="33"/>
    </row>
    <row r="8" spans="1:8" s="8" customFormat="1" ht="73.5" customHeight="1" x14ac:dyDescent="0.2">
      <c r="A8" s="41">
        <v>1</v>
      </c>
      <c r="B8" s="43" t="s">
        <v>5</v>
      </c>
      <c r="C8" s="42" t="s">
        <v>201</v>
      </c>
      <c r="D8" s="43" t="s">
        <v>7</v>
      </c>
      <c r="E8" s="11">
        <v>50</v>
      </c>
      <c r="F8" s="11">
        <v>50</v>
      </c>
      <c r="G8" s="42" t="s">
        <v>255</v>
      </c>
      <c r="H8" s="59"/>
    </row>
    <row r="9" spans="1:8" s="12" customFormat="1" ht="70.5" customHeight="1" x14ac:dyDescent="0.2">
      <c r="A9" s="43">
        <v>1</v>
      </c>
      <c r="B9" s="43" t="s">
        <v>5</v>
      </c>
      <c r="C9" s="42" t="s">
        <v>93</v>
      </c>
      <c r="D9" s="43" t="s">
        <v>7</v>
      </c>
      <c r="E9" s="11">
        <v>50</v>
      </c>
      <c r="F9" s="11"/>
      <c r="G9" s="42" t="s">
        <v>89</v>
      </c>
      <c r="H9" s="59"/>
    </row>
    <row r="10" spans="1:8" s="8" customFormat="1" ht="55.5" customHeight="1" x14ac:dyDescent="0.2">
      <c r="A10" s="9">
        <v>1</v>
      </c>
      <c r="B10" s="9" t="s">
        <v>5</v>
      </c>
      <c r="C10" s="10" t="s">
        <v>94</v>
      </c>
      <c r="D10" s="9" t="s">
        <v>8</v>
      </c>
      <c r="E10" s="11">
        <v>100</v>
      </c>
      <c r="F10" s="11"/>
      <c r="G10" s="34" t="s">
        <v>91</v>
      </c>
      <c r="H10" s="60"/>
    </row>
    <row r="11" spans="1:8" s="8" customFormat="1" ht="60" customHeight="1" x14ac:dyDescent="0.2">
      <c r="A11" s="9">
        <v>1</v>
      </c>
      <c r="B11" s="9" t="s">
        <v>5</v>
      </c>
      <c r="C11" s="10" t="s">
        <v>98</v>
      </c>
      <c r="D11" s="9" t="s">
        <v>8</v>
      </c>
      <c r="E11" s="11">
        <v>100</v>
      </c>
      <c r="F11" s="11"/>
      <c r="G11" s="34" t="s">
        <v>91</v>
      </c>
      <c r="H11" s="60"/>
    </row>
    <row r="12" spans="1:8" s="8" customFormat="1" ht="58.5" customHeight="1" x14ac:dyDescent="0.2">
      <c r="A12" s="9">
        <v>1</v>
      </c>
      <c r="B12" s="9" t="s">
        <v>5</v>
      </c>
      <c r="C12" s="10" t="s">
        <v>99</v>
      </c>
      <c r="D12" s="9" t="s">
        <v>8</v>
      </c>
      <c r="E12" s="11">
        <v>100</v>
      </c>
      <c r="F12" s="11"/>
      <c r="G12" s="34" t="s">
        <v>230</v>
      </c>
      <c r="H12" s="60"/>
    </row>
    <row r="13" spans="1:8" s="8" customFormat="1" ht="58.5" customHeight="1" x14ac:dyDescent="0.2">
      <c r="A13" s="9">
        <v>1</v>
      </c>
      <c r="B13" s="9" t="s">
        <v>5</v>
      </c>
      <c r="C13" s="10" t="s">
        <v>9</v>
      </c>
      <c r="D13" s="9" t="s">
        <v>8</v>
      </c>
      <c r="E13" s="11">
        <v>100</v>
      </c>
      <c r="F13" s="11"/>
      <c r="G13" s="34" t="s">
        <v>91</v>
      </c>
      <c r="H13" s="60"/>
    </row>
    <row r="14" spans="1:8" s="8" customFormat="1" ht="56.25" customHeight="1" x14ac:dyDescent="0.2">
      <c r="A14" s="9">
        <v>1</v>
      </c>
      <c r="B14" s="9" t="s">
        <v>5</v>
      </c>
      <c r="C14" s="10" t="s">
        <v>95</v>
      </c>
      <c r="D14" s="9" t="s">
        <v>8</v>
      </c>
      <c r="E14" s="11">
        <v>100</v>
      </c>
      <c r="F14" s="11"/>
      <c r="G14" s="34" t="s">
        <v>91</v>
      </c>
      <c r="H14" s="60"/>
    </row>
    <row r="15" spans="1:8" s="8" customFormat="1" ht="57" customHeight="1" x14ac:dyDescent="0.2">
      <c r="A15" s="41">
        <v>1</v>
      </c>
      <c r="B15" s="43" t="s">
        <v>5</v>
      </c>
      <c r="C15" s="42" t="s">
        <v>213</v>
      </c>
      <c r="D15" s="43" t="s">
        <v>8</v>
      </c>
      <c r="E15" s="11">
        <f>50</f>
        <v>50</v>
      </c>
      <c r="F15" s="11"/>
      <c r="G15" s="34" t="s">
        <v>224</v>
      </c>
      <c r="H15" s="60"/>
    </row>
    <row r="16" spans="1:8" s="8" customFormat="1" ht="52.5" customHeight="1" x14ac:dyDescent="0.2">
      <c r="A16" s="9">
        <v>1</v>
      </c>
      <c r="B16" s="9" t="s">
        <v>5</v>
      </c>
      <c r="C16" s="10" t="s">
        <v>10</v>
      </c>
      <c r="D16" s="9" t="s">
        <v>8</v>
      </c>
      <c r="E16" s="11">
        <v>250</v>
      </c>
      <c r="F16" s="11">
        <v>250</v>
      </c>
      <c r="G16" s="34" t="s">
        <v>125</v>
      </c>
      <c r="H16" s="60"/>
    </row>
    <row r="17" spans="1:8" s="8" customFormat="1" ht="57.75" customHeight="1" x14ac:dyDescent="0.2">
      <c r="A17" s="9">
        <v>1</v>
      </c>
      <c r="B17" s="9" t="s">
        <v>5</v>
      </c>
      <c r="C17" s="10" t="s">
        <v>11</v>
      </c>
      <c r="D17" s="9" t="s">
        <v>8</v>
      </c>
      <c r="E17" s="11">
        <v>250</v>
      </c>
      <c r="F17" s="11"/>
      <c r="G17" s="34" t="s">
        <v>91</v>
      </c>
      <c r="H17" s="60"/>
    </row>
    <row r="18" spans="1:8" s="8" customFormat="1" ht="53.25" customHeight="1" x14ac:dyDescent="0.2">
      <c r="A18" s="9">
        <v>1</v>
      </c>
      <c r="B18" s="9" t="s">
        <v>5</v>
      </c>
      <c r="C18" s="10" t="s">
        <v>215</v>
      </c>
      <c r="D18" s="9" t="s">
        <v>8</v>
      </c>
      <c r="E18" s="11">
        <v>150</v>
      </c>
      <c r="F18" s="11"/>
      <c r="G18" s="34" t="s">
        <v>231</v>
      </c>
      <c r="H18" s="60"/>
    </row>
    <row r="19" spans="1:8" s="8" customFormat="1" ht="51" customHeight="1" x14ac:dyDescent="0.2">
      <c r="A19" s="9">
        <v>2</v>
      </c>
      <c r="B19" s="9" t="s">
        <v>12</v>
      </c>
      <c r="C19" s="10" t="s">
        <v>96</v>
      </c>
      <c r="D19" s="9" t="s">
        <v>6</v>
      </c>
      <c r="E19" s="11">
        <v>50</v>
      </c>
      <c r="F19" s="11">
        <v>50</v>
      </c>
      <c r="G19" s="10" t="s">
        <v>142</v>
      </c>
      <c r="H19" s="33"/>
    </row>
    <row r="20" spans="1:8" s="8" customFormat="1" ht="63" customHeight="1" x14ac:dyDescent="0.2">
      <c r="A20" s="9">
        <v>2</v>
      </c>
      <c r="B20" s="9" t="s">
        <v>12</v>
      </c>
      <c r="C20" s="10" t="s">
        <v>127</v>
      </c>
      <c r="D20" s="9" t="s">
        <v>6</v>
      </c>
      <c r="E20" s="11">
        <v>150</v>
      </c>
      <c r="F20" s="11"/>
      <c r="G20" s="10" t="s">
        <v>202</v>
      </c>
      <c r="H20" s="33"/>
    </row>
    <row r="21" spans="1:8" s="8" customFormat="1" ht="70.5" customHeight="1" x14ac:dyDescent="0.2">
      <c r="A21" s="43">
        <v>2</v>
      </c>
      <c r="B21" s="43" t="s">
        <v>12</v>
      </c>
      <c r="C21" s="42" t="s">
        <v>149</v>
      </c>
      <c r="D21" s="43" t="s">
        <v>7</v>
      </c>
      <c r="E21" s="11">
        <v>100</v>
      </c>
      <c r="F21" s="11"/>
      <c r="G21" s="42" t="s">
        <v>89</v>
      </c>
      <c r="H21" s="59"/>
    </row>
    <row r="22" spans="1:8" s="8" customFormat="1" ht="56.25" customHeight="1" x14ac:dyDescent="0.2">
      <c r="A22" s="9">
        <v>2</v>
      </c>
      <c r="B22" s="9" t="s">
        <v>12</v>
      </c>
      <c r="C22" s="10" t="s">
        <v>13</v>
      </c>
      <c r="D22" s="9" t="s">
        <v>8</v>
      </c>
      <c r="E22" s="11">
        <v>100</v>
      </c>
      <c r="F22" s="11"/>
      <c r="G22" s="34" t="s">
        <v>232</v>
      </c>
      <c r="H22" s="60"/>
    </row>
    <row r="23" spans="1:8" s="8" customFormat="1" ht="60.75" customHeight="1" x14ac:dyDescent="0.2">
      <c r="A23" s="9">
        <v>2</v>
      </c>
      <c r="B23" s="9" t="s">
        <v>12</v>
      </c>
      <c r="C23" s="10" t="s">
        <v>14</v>
      </c>
      <c r="D23" s="9" t="s">
        <v>8</v>
      </c>
      <c r="E23" s="11">
        <v>100</v>
      </c>
      <c r="F23" s="11"/>
      <c r="G23" s="34" t="s">
        <v>91</v>
      </c>
      <c r="H23" s="60"/>
    </row>
    <row r="24" spans="1:8" s="8" customFormat="1" ht="56.25" customHeight="1" x14ac:dyDescent="0.2">
      <c r="A24" s="9">
        <v>2</v>
      </c>
      <c r="B24" s="9" t="s">
        <v>12</v>
      </c>
      <c r="C24" s="10" t="s">
        <v>15</v>
      </c>
      <c r="D24" s="9" t="s">
        <v>8</v>
      </c>
      <c r="E24" s="11">
        <v>310</v>
      </c>
      <c r="F24" s="11">
        <v>310</v>
      </c>
      <c r="G24" s="34" t="s">
        <v>125</v>
      </c>
      <c r="H24" s="60"/>
    </row>
    <row r="25" spans="1:8" s="8" customFormat="1" ht="58.5" customHeight="1" x14ac:dyDescent="0.2">
      <c r="A25" s="9">
        <v>2</v>
      </c>
      <c r="B25" s="9" t="s">
        <v>12</v>
      </c>
      <c r="C25" s="10" t="s">
        <v>150</v>
      </c>
      <c r="D25" s="9" t="s">
        <v>8</v>
      </c>
      <c r="E25" s="11">
        <v>100</v>
      </c>
      <c r="F25" s="11"/>
      <c r="G25" s="34" t="s">
        <v>91</v>
      </c>
      <c r="H25" s="60"/>
    </row>
    <row r="26" spans="1:8" s="8" customFormat="1" ht="59.25" customHeight="1" x14ac:dyDescent="0.2">
      <c r="A26" s="41">
        <v>2</v>
      </c>
      <c r="B26" s="43" t="s">
        <v>12</v>
      </c>
      <c r="C26" s="42" t="s">
        <v>214</v>
      </c>
      <c r="D26" s="43" t="s">
        <v>8</v>
      </c>
      <c r="E26" s="11">
        <v>90</v>
      </c>
      <c r="F26" s="11"/>
      <c r="G26" s="34" t="s">
        <v>124</v>
      </c>
      <c r="H26" s="60"/>
    </row>
    <row r="27" spans="1:8" s="8" customFormat="1" ht="108.75" customHeight="1" x14ac:dyDescent="0.2">
      <c r="A27" s="9">
        <v>2</v>
      </c>
      <c r="B27" s="9" t="s">
        <v>12</v>
      </c>
      <c r="C27" s="10" t="s">
        <v>16</v>
      </c>
      <c r="D27" s="9" t="s">
        <v>8</v>
      </c>
      <c r="E27" s="11">
        <v>300</v>
      </c>
      <c r="F27" s="11">
        <v>300</v>
      </c>
      <c r="G27" s="34" t="s">
        <v>125</v>
      </c>
      <c r="H27" s="60"/>
    </row>
    <row r="28" spans="1:8" s="8" customFormat="1" ht="59.25" customHeight="1" x14ac:dyDescent="0.2">
      <c r="A28" s="9">
        <v>2</v>
      </c>
      <c r="B28" s="9" t="s">
        <v>12</v>
      </c>
      <c r="C28" s="10" t="s">
        <v>17</v>
      </c>
      <c r="D28" s="9" t="s">
        <v>8</v>
      </c>
      <c r="E28" s="11">
        <v>100</v>
      </c>
      <c r="F28" s="11"/>
      <c r="G28" s="34" t="s">
        <v>91</v>
      </c>
      <c r="H28" s="60"/>
    </row>
    <row r="29" spans="1:8" s="8" customFormat="1" ht="59.25" customHeight="1" x14ac:dyDescent="0.2">
      <c r="A29" s="9">
        <v>2</v>
      </c>
      <c r="B29" s="9" t="s">
        <v>12</v>
      </c>
      <c r="C29" s="10" t="s">
        <v>18</v>
      </c>
      <c r="D29" s="9" t="s">
        <v>8</v>
      </c>
      <c r="E29" s="11">
        <v>100</v>
      </c>
      <c r="F29" s="11"/>
      <c r="G29" s="34" t="s">
        <v>91</v>
      </c>
      <c r="H29" s="60"/>
    </row>
    <row r="30" spans="1:8" s="8" customFormat="1" ht="79.5" customHeight="1" x14ac:dyDescent="0.2">
      <c r="A30" s="9">
        <v>3</v>
      </c>
      <c r="B30" s="9" t="s">
        <v>151</v>
      </c>
      <c r="C30" s="10" t="s">
        <v>152</v>
      </c>
      <c r="D30" s="48" t="s">
        <v>6</v>
      </c>
      <c r="E30" s="11">
        <v>450</v>
      </c>
      <c r="F30" s="11"/>
      <c r="G30" s="10" t="s">
        <v>202</v>
      </c>
      <c r="H30" s="33"/>
    </row>
    <row r="31" spans="1:8" s="8" customFormat="1" ht="54" customHeight="1" x14ac:dyDescent="0.2">
      <c r="A31" s="9">
        <v>3</v>
      </c>
      <c r="B31" s="9" t="s">
        <v>151</v>
      </c>
      <c r="C31" s="10" t="s">
        <v>153</v>
      </c>
      <c r="D31" s="48" t="s">
        <v>8</v>
      </c>
      <c r="E31" s="11">
        <v>330</v>
      </c>
      <c r="F31" s="11"/>
      <c r="G31" s="34" t="s">
        <v>91</v>
      </c>
      <c r="H31" s="60"/>
    </row>
    <row r="32" spans="1:8" s="8" customFormat="1" ht="53.25" customHeight="1" x14ac:dyDescent="0.2">
      <c r="A32" s="9">
        <v>3</v>
      </c>
      <c r="B32" s="9" t="s">
        <v>151</v>
      </c>
      <c r="C32" s="10" t="s">
        <v>154</v>
      </c>
      <c r="D32" s="48" t="s">
        <v>8</v>
      </c>
      <c r="E32" s="11">
        <v>50</v>
      </c>
      <c r="F32" s="11"/>
      <c r="G32" s="34" t="s">
        <v>91</v>
      </c>
      <c r="H32" s="60"/>
    </row>
    <row r="33" spans="1:8" s="8" customFormat="1" ht="60" customHeight="1" x14ac:dyDescent="0.2">
      <c r="A33" s="9">
        <v>3</v>
      </c>
      <c r="B33" s="9" t="s">
        <v>151</v>
      </c>
      <c r="C33" s="10" t="s">
        <v>155</v>
      </c>
      <c r="D33" s="48" t="s">
        <v>8</v>
      </c>
      <c r="E33" s="11">
        <v>315</v>
      </c>
      <c r="F33" s="11">
        <v>315</v>
      </c>
      <c r="G33" s="34" t="s">
        <v>225</v>
      </c>
      <c r="H33" s="60"/>
    </row>
    <row r="34" spans="1:8" s="8" customFormat="1" ht="58.5" customHeight="1" x14ac:dyDescent="0.2">
      <c r="A34" s="9">
        <v>3</v>
      </c>
      <c r="B34" s="9" t="s">
        <v>151</v>
      </c>
      <c r="C34" s="10" t="s">
        <v>156</v>
      </c>
      <c r="D34" s="48" t="s">
        <v>8</v>
      </c>
      <c r="E34" s="11">
        <v>200</v>
      </c>
      <c r="F34" s="11"/>
      <c r="G34" s="34" t="s">
        <v>91</v>
      </c>
      <c r="H34" s="60"/>
    </row>
    <row r="35" spans="1:8" s="8" customFormat="1" ht="53.25" customHeight="1" x14ac:dyDescent="0.2">
      <c r="A35" s="43">
        <v>4</v>
      </c>
      <c r="B35" s="43" t="s">
        <v>157</v>
      </c>
      <c r="C35" s="42" t="s">
        <v>158</v>
      </c>
      <c r="D35" s="49" t="s">
        <v>7</v>
      </c>
      <c r="E35" s="11">
        <v>200</v>
      </c>
      <c r="F35" s="11"/>
      <c r="G35" s="42" t="s">
        <v>256</v>
      </c>
      <c r="H35" s="59"/>
    </row>
    <row r="36" spans="1:8" s="8" customFormat="1" ht="53.25" customHeight="1" x14ac:dyDescent="0.2">
      <c r="A36" s="9">
        <v>4</v>
      </c>
      <c r="B36" s="9" t="s">
        <v>157</v>
      </c>
      <c r="C36" s="10" t="s">
        <v>159</v>
      </c>
      <c r="D36" s="48" t="s">
        <v>8</v>
      </c>
      <c r="E36" s="11">
        <v>150</v>
      </c>
      <c r="F36" s="11"/>
      <c r="G36" s="34" t="s">
        <v>226</v>
      </c>
      <c r="H36" s="60"/>
    </row>
    <row r="37" spans="1:8" s="8" customFormat="1" ht="63.75" customHeight="1" x14ac:dyDescent="0.2">
      <c r="A37" s="9">
        <v>4</v>
      </c>
      <c r="B37" s="9" t="s">
        <v>157</v>
      </c>
      <c r="C37" s="10" t="s">
        <v>160</v>
      </c>
      <c r="D37" s="48" t="s">
        <v>8</v>
      </c>
      <c r="E37" s="11">
        <v>200</v>
      </c>
      <c r="F37" s="11"/>
      <c r="G37" s="34" t="s">
        <v>91</v>
      </c>
      <c r="H37" s="60"/>
    </row>
    <row r="38" spans="1:8" s="8" customFormat="1" ht="58.5" customHeight="1" x14ac:dyDescent="0.2">
      <c r="A38" s="9">
        <v>4</v>
      </c>
      <c r="B38" s="9" t="s">
        <v>157</v>
      </c>
      <c r="C38" s="10" t="s">
        <v>161</v>
      </c>
      <c r="D38" s="48" t="s">
        <v>8</v>
      </c>
      <c r="E38" s="11">
        <v>950</v>
      </c>
      <c r="F38" s="11"/>
      <c r="G38" s="34" t="s">
        <v>233</v>
      </c>
      <c r="H38" s="60"/>
    </row>
    <row r="39" spans="1:8" s="8" customFormat="1" ht="58.5" customHeight="1" x14ac:dyDescent="0.2">
      <c r="A39" s="9">
        <v>5</v>
      </c>
      <c r="B39" s="41" t="s">
        <v>102</v>
      </c>
      <c r="C39" s="10" t="s">
        <v>162</v>
      </c>
      <c r="D39" s="9" t="s">
        <v>6</v>
      </c>
      <c r="E39" s="11">
        <v>300</v>
      </c>
      <c r="F39" s="11"/>
      <c r="G39" s="34" t="s">
        <v>91</v>
      </c>
      <c r="H39" s="60"/>
    </row>
    <row r="40" spans="1:8" s="8" customFormat="1" ht="60.75" customHeight="1" x14ac:dyDescent="0.2">
      <c r="A40" s="9">
        <v>5</v>
      </c>
      <c r="B40" s="41" t="s">
        <v>102</v>
      </c>
      <c r="C40" s="10" t="s">
        <v>103</v>
      </c>
      <c r="D40" s="9" t="s">
        <v>8</v>
      </c>
      <c r="E40" s="11">
        <v>150</v>
      </c>
      <c r="F40" s="11">
        <f>43.3</f>
        <v>43.3</v>
      </c>
      <c r="G40" s="34" t="s">
        <v>257</v>
      </c>
      <c r="H40" s="60"/>
    </row>
    <row r="41" spans="1:8" s="8" customFormat="1" ht="59.25" customHeight="1" x14ac:dyDescent="0.2">
      <c r="A41" s="9">
        <v>5</v>
      </c>
      <c r="B41" s="41" t="s">
        <v>102</v>
      </c>
      <c r="C41" s="10" t="s">
        <v>104</v>
      </c>
      <c r="D41" s="9" t="s">
        <v>8</v>
      </c>
      <c r="E41" s="11">
        <v>200</v>
      </c>
      <c r="F41" s="11">
        <v>200</v>
      </c>
      <c r="G41" s="34" t="s">
        <v>234</v>
      </c>
      <c r="H41" s="60"/>
    </row>
    <row r="42" spans="1:8" s="8" customFormat="1" ht="56.25" customHeight="1" x14ac:dyDescent="0.2">
      <c r="A42" s="9">
        <v>5</v>
      </c>
      <c r="B42" s="41" t="s">
        <v>102</v>
      </c>
      <c r="C42" s="10" t="s">
        <v>105</v>
      </c>
      <c r="D42" s="9" t="s">
        <v>8</v>
      </c>
      <c r="E42" s="11">
        <v>250</v>
      </c>
      <c r="F42" s="11">
        <v>250</v>
      </c>
      <c r="G42" s="34" t="s">
        <v>235</v>
      </c>
      <c r="H42" s="60"/>
    </row>
    <row r="43" spans="1:8" s="8" customFormat="1" ht="54" customHeight="1" x14ac:dyDescent="0.2">
      <c r="A43" s="9">
        <v>5</v>
      </c>
      <c r="B43" s="41" t="s">
        <v>102</v>
      </c>
      <c r="C43" s="10" t="s">
        <v>106</v>
      </c>
      <c r="D43" s="9" t="s">
        <v>8</v>
      </c>
      <c r="E43" s="11">
        <v>150</v>
      </c>
      <c r="F43" s="11"/>
      <c r="G43" s="34" t="s">
        <v>91</v>
      </c>
      <c r="H43" s="60"/>
    </row>
    <row r="44" spans="1:8" s="8" customFormat="1" ht="60" customHeight="1" x14ac:dyDescent="0.2">
      <c r="A44" s="9">
        <v>5</v>
      </c>
      <c r="B44" s="41" t="s">
        <v>102</v>
      </c>
      <c r="C44" s="10" t="s">
        <v>107</v>
      </c>
      <c r="D44" s="9" t="s">
        <v>8</v>
      </c>
      <c r="E44" s="11">
        <v>400</v>
      </c>
      <c r="F44" s="11"/>
      <c r="G44" s="34" t="s">
        <v>236</v>
      </c>
      <c r="H44" s="60"/>
    </row>
    <row r="45" spans="1:8" s="8" customFormat="1" ht="47.25" customHeight="1" x14ac:dyDescent="0.2">
      <c r="A45" s="61">
        <v>5</v>
      </c>
      <c r="B45" s="61" t="s">
        <v>102</v>
      </c>
      <c r="C45" s="63" t="s">
        <v>108</v>
      </c>
      <c r="D45" s="61" t="s">
        <v>8</v>
      </c>
      <c r="E45" s="64">
        <v>50</v>
      </c>
      <c r="F45" s="64">
        <f>45.2</f>
        <v>45.2</v>
      </c>
      <c r="G45" s="62" t="s">
        <v>258</v>
      </c>
      <c r="H45" s="60"/>
    </row>
    <row r="46" spans="1:8" s="8" customFormat="1" ht="53.25" customHeight="1" x14ac:dyDescent="0.2">
      <c r="A46" s="41">
        <v>6</v>
      </c>
      <c r="B46" s="43" t="s">
        <v>163</v>
      </c>
      <c r="C46" s="10" t="s">
        <v>218</v>
      </c>
      <c r="D46" s="43" t="s">
        <v>8</v>
      </c>
      <c r="E46" s="11">
        <v>400</v>
      </c>
      <c r="F46" s="11"/>
      <c r="G46" s="34" t="s">
        <v>91</v>
      </c>
      <c r="H46" s="60"/>
    </row>
    <row r="47" spans="1:8" s="8" customFormat="1" ht="56.25" customHeight="1" x14ac:dyDescent="0.2">
      <c r="A47" s="41">
        <v>6</v>
      </c>
      <c r="B47" s="43" t="s">
        <v>163</v>
      </c>
      <c r="C47" s="10" t="s">
        <v>164</v>
      </c>
      <c r="D47" s="43" t="s">
        <v>8</v>
      </c>
      <c r="E47" s="11">
        <v>100</v>
      </c>
      <c r="F47" s="11"/>
      <c r="G47" s="34" t="s">
        <v>91</v>
      </c>
      <c r="H47" s="60"/>
    </row>
    <row r="48" spans="1:8" s="8" customFormat="1" ht="58.5" customHeight="1" x14ac:dyDescent="0.2">
      <c r="A48" s="41">
        <v>6</v>
      </c>
      <c r="B48" s="43" t="s">
        <v>163</v>
      </c>
      <c r="C48" s="10" t="s">
        <v>165</v>
      </c>
      <c r="D48" s="43" t="s">
        <v>8</v>
      </c>
      <c r="E48" s="11">
        <v>400</v>
      </c>
      <c r="F48" s="11"/>
      <c r="G48" s="34" t="s">
        <v>91</v>
      </c>
      <c r="H48" s="60"/>
    </row>
    <row r="49" spans="1:8" s="8" customFormat="1" ht="60.75" customHeight="1" x14ac:dyDescent="0.2">
      <c r="A49" s="41">
        <v>6</v>
      </c>
      <c r="B49" s="43" t="s">
        <v>163</v>
      </c>
      <c r="C49" s="10" t="s">
        <v>166</v>
      </c>
      <c r="D49" s="43" t="s">
        <v>8</v>
      </c>
      <c r="E49" s="11">
        <v>600</v>
      </c>
      <c r="F49" s="11">
        <f>270</f>
        <v>270</v>
      </c>
      <c r="G49" s="34" t="s">
        <v>237</v>
      </c>
      <c r="H49" s="60"/>
    </row>
    <row r="50" spans="1:8" s="8" customFormat="1" ht="52.5" customHeight="1" x14ac:dyDescent="0.2">
      <c r="A50" s="9">
        <v>7</v>
      </c>
      <c r="B50" s="9" t="s">
        <v>19</v>
      </c>
      <c r="C50" s="10" t="s">
        <v>20</v>
      </c>
      <c r="D50" s="9" t="s">
        <v>6</v>
      </c>
      <c r="E50" s="11">
        <v>30</v>
      </c>
      <c r="F50" s="11">
        <v>30</v>
      </c>
      <c r="G50" s="10" t="s">
        <v>143</v>
      </c>
      <c r="H50" s="33"/>
    </row>
    <row r="51" spans="1:8" s="8" customFormat="1" ht="66.75" customHeight="1" x14ac:dyDescent="0.2">
      <c r="A51" s="9">
        <v>7</v>
      </c>
      <c r="B51" s="9" t="s">
        <v>19</v>
      </c>
      <c r="C51" s="10" t="s">
        <v>167</v>
      </c>
      <c r="D51" s="9" t="s">
        <v>6</v>
      </c>
      <c r="E51" s="11">
        <v>50</v>
      </c>
      <c r="F51" s="11"/>
      <c r="G51" s="10" t="s">
        <v>203</v>
      </c>
      <c r="H51" s="33"/>
    </row>
    <row r="52" spans="1:8" s="8" customFormat="1" ht="54.75" customHeight="1" x14ac:dyDescent="0.2">
      <c r="A52" s="9">
        <v>7</v>
      </c>
      <c r="B52" s="9" t="s">
        <v>19</v>
      </c>
      <c r="C52" s="10" t="s">
        <v>21</v>
      </c>
      <c r="D52" s="9" t="s">
        <v>6</v>
      </c>
      <c r="E52" s="11">
        <v>200</v>
      </c>
      <c r="F52" s="11"/>
      <c r="G52" s="62" t="s">
        <v>207</v>
      </c>
      <c r="H52" s="60"/>
    </row>
    <row r="53" spans="1:8" s="8" customFormat="1" ht="73.5" customHeight="1" x14ac:dyDescent="0.2">
      <c r="A53" s="43">
        <v>7</v>
      </c>
      <c r="B53" s="43" t="s">
        <v>19</v>
      </c>
      <c r="C53" s="42" t="s">
        <v>22</v>
      </c>
      <c r="D53" s="43" t="s">
        <v>7</v>
      </c>
      <c r="E53" s="11">
        <v>80</v>
      </c>
      <c r="F53" s="11">
        <v>80</v>
      </c>
      <c r="G53" s="42" t="s">
        <v>122</v>
      </c>
      <c r="H53" s="59"/>
    </row>
    <row r="54" spans="1:8" s="8" customFormat="1" ht="60" customHeight="1" x14ac:dyDescent="0.2">
      <c r="A54" s="9">
        <v>7</v>
      </c>
      <c r="B54" s="9" t="s">
        <v>19</v>
      </c>
      <c r="C54" s="10" t="s">
        <v>23</v>
      </c>
      <c r="D54" s="9" t="s">
        <v>8</v>
      </c>
      <c r="E54" s="11">
        <v>90</v>
      </c>
      <c r="F54" s="11">
        <v>90</v>
      </c>
      <c r="G54" s="34" t="s">
        <v>238</v>
      </c>
      <c r="H54" s="60"/>
    </row>
    <row r="55" spans="1:8" s="8" customFormat="1" ht="53.25" customHeight="1" x14ac:dyDescent="0.2">
      <c r="A55" s="9">
        <v>7</v>
      </c>
      <c r="B55" s="9" t="s">
        <v>19</v>
      </c>
      <c r="C55" s="10" t="s">
        <v>24</v>
      </c>
      <c r="D55" s="9" t="s">
        <v>8</v>
      </c>
      <c r="E55" s="11">
        <v>100</v>
      </c>
      <c r="F55" s="11"/>
      <c r="G55" s="34" t="s">
        <v>91</v>
      </c>
      <c r="H55" s="60"/>
    </row>
    <row r="56" spans="1:8" s="8" customFormat="1" ht="59.25" customHeight="1" x14ac:dyDescent="0.2">
      <c r="A56" s="9">
        <v>7</v>
      </c>
      <c r="B56" s="9" t="s">
        <v>19</v>
      </c>
      <c r="C56" s="10" t="s">
        <v>25</v>
      </c>
      <c r="D56" s="9" t="s">
        <v>8</v>
      </c>
      <c r="E56" s="11">
        <v>110</v>
      </c>
      <c r="F56" s="11">
        <v>110</v>
      </c>
      <c r="G56" s="34" t="s">
        <v>239</v>
      </c>
      <c r="H56" s="60"/>
    </row>
    <row r="57" spans="1:8" s="8" customFormat="1" ht="57.75" customHeight="1" x14ac:dyDescent="0.2">
      <c r="A57" s="9">
        <v>7</v>
      </c>
      <c r="B57" s="9" t="s">
        <v>19</v>
      </c>
      <c r="C57" s="10" t="s">
        <v>26</v>
      </c>
      <c r="D57" s="9" t="s">
        <v>8</v>
      </c>
      <c r="E57" s="11">
        <v>170</v>
      </c>
      <c r="F57" s="11"/>
      <c r="G57" s="34" t="s">
        <v>91</v>
      </c>
      <c r="H57" s="60"/>
    </row>
    <row r="58" spans="1:8" s="8" customFormat="1" ht="52.5" customHeight="1" x14ac:dyDescent="0.2">
      <c r="A58" s="9">
        <v>7</v>
      </c>
      <c r="B58" s="9" t="s">
        <v>19</v>
      </c>
      <c r="C58" s="10" t="s">
        <v>27</v>
      </c>
      <c r="D58" s="9" t="s">
        <v>8</v>
      </c>
      <c r="E58" s="11">
        <v>110</v>
      </c>
      <c r="F58" s="11"/>
      <c r="G58" s="34" t="s">
        <v>91</v>
      </c>
      <c r="H58" s="60"/>
    </row>
    <row r="59" spans="1:8" s="8" customFormat="1" ht="66" customHeight="1" x14ac:dyDescent="0.2">
      <c r="A59" s="9">
        <v>7</v>
      </c>
      <c r="B59" s="9" t="s">
        <v>19</v>
      </c>
      <c r="C59" s="10" t="s">
        <v>28</v>
      </c>
      <c r="D59" s="9" t="s">
        <v>8</v>
      </c>
      <c r="E59" s="11">
        <v>120</v>
      </c>
      <c r="F59" s="11">
        <v>120</v>
      </c>
      <c r="G59" s="34" t="s">
        <v>227</v>
      </c>
      <c r="H59" s="60"/>
    </row>
    <row r="60" spans="1:8" s="8" customFormat="1" ht="57" customHeight="1" x14ac:dyDescent="0.2">
      <c r="A60" s="9">
        <v>7</v>
      </c>
      <c r="B60" s="9" t="s">
        <v>19</v>
      </c>
      <c r="C60" s="10" t="s">
        <v>29</v>
      </c>
      <c r="D60" s="9" t="s">
        <v>8</v>
      </c>
      <c r="E60" s="11">
        <v>120</v>
      </c>
      <c r="F60" s="11"/>
      <c r="G60" s="34" t="s">
        <v>240</v>
      </c>
      <c r="H60" s="60"/>
    </row>
    <row r="61" spans="1:8" s="8" customFormat="1" ht="57.75" customHeight="1" x14ac:dyDescent="0.2">
      <c r="A61" s="9">
        <v>7</v>
      </c>
      <c r="B61" s="9" t="s">
        <v>19</v>
      </c>
      <c r="C61" s="10" t="s">
        <v>30</v>
      </c>
      <c r="D61" s="9" t="s">
        <v>8</v>
      </c>
      <c r="E61" s="11">
        <v>120</v>
      </c>
      <c r="F61" s="11"/>
      <c r="G61" s="34" t="s">
        <v>91</v>
      </c>
      <c r="H61" s="60"/>
    </row>
    <row r="62" spans="1:8" s="8" customFormat="1" ht="59.25" customHeight="1" x14ac:dyDescent="0.2">
      <c r="A62" s="9">
        <v>7</v>
      </c>
      <c r="B62" s="9" t="s">
        <v>19</v>
      </c>
      <c r="C62" s="10" t="s">
        <v>31</v>
      </c>
      <c r="D62" s="9" t="s">
        <v>8</v>
      </c>
      <c r="E62" s="11">
        <v>100</v>
      </c>
      <c r="F62" s="11"/>
      <c r="G62" s="34" t="s">
        <v>91</v>
      </c>
      <c r="H62" s="60"/>
    </row>
    <row r="63" spans="1:8" s="8" customFormat="1" ht="60.75" customHeight="1" x14ac:dyDescent="0.2">
      <c r="A63" s="9">
        <v>7</v>
      </c>
      <c r="B63" s="9" t="s">
        <v>19</v>
      </c>
      <c r="C63" s="10" t="s">
        <v>32</v>
      </c>
      <c r="D63" s="9" t="s">
        <v>8</v>
      </c>
      <c r="E63" s="11">
        <v>100</v>
      </c>
      <c r="F63" s="11">
        <f>32</f>
        <v>32</v>
      </c>
      <c r="G63" s="34" t="s">
        <v>241</v>
      </c>
      <c r="H63" s="60"/>
    </row>
    <row r="64" spans="1:8" s="8" customFormat="1" ht="66" customHeight="1" x14ac:dyDescent="0.2">
      <c r="A64" s="9">
        <v>8</v>
      </c>
      <c r="B64" s="9" t="s">
        <v>33</v>
      </c>
      <c r="C64" s="13" t="s">
        <v>167</v>
      </c>
      <c r="D64" s="9" t="s">
        <v>6</v>
      </c>
      <c r="E64" s="11">
        <v>200</v>
      </c>
      <c r="F64" s="11"/>
      <c r="G64" s="10" t="s">
        <v>203</v>
      </c>
      <c r="H64" s="33"/>
    </row>
    <row r="65" spans="1:8" s="8" customFormat="1" ht="56.25" customHeight="1" x14ac:dyDescent="0.2">
      <c r="A65" s="9">
        <v>8</v>
      </c>
      <c r="B65" s="9" t="s">
        <v>33</v>
      </c>
      <c r="C65" s="10" t="s">
        <v>21</v>
      </c>
      <c r="D65" s="9" t="s">
        <v>6</v>
      </c>
      <c r="E65" s="11">
        <v>280</v>
      </c>
      <c r="F65" s="11"/>
      <c r="G65" s="62" t="s">
        <v>207</v>
      </c>
      <c r="H65" s="33"/>
    </row>
    <row r="66" spans="1:8" s="8" customFormat="1" ht="53.25" customHeight="1" x14ac:dyDescent="0.2">
      <c r="A66" s="9">
        <v>8</v>
      </c>
      <c r="B66" s="9" t="s">
        <v>33</v>
      </c>
      <c r="C66" s="13" t="s">
        <v>34</v>
      </c>
      <c r="D66" s="9" t="s">
        <v>6</v>
      </c>
      <c r="E66" s="11">
        <v>20</v>
      </c>
      <c r="F66" s="11"/>
      <c r="G66" s="10" t="s">
        <v>203</v>
      </c>
      <c r="H66" s="33"/>
    </row>
    <row r="67" spans="1:8" s="8" customFormat="1" ht="63" customHeight="1" x14ac:dyDescent="0.2">
      <c r="A67" s="9">
        <v>8</v>
      </c>
      <c r="B67" s="9" t="s">
        <v>33</v>
      </c>
      <c r="C67" s="13" t="s">
        <v>35</v>
      </c>
      <c r="D67" s="9" t="s">
        <v>8</v>
      </c>
      <c r="E67" s="11">
        <v>100</v>
      </c>
      <c r="F67" s="11"/>
      <c r="G67" s="34" t="s">
        <v>91</v>
      </c>
      <c r="H67" s="60"/>
    </row>
    <row r="68" spans="1:8" s="8" customFormat="1" ht="64.5" customHeight="1" x14ac:dyDescent="0.2">
      <c r="A68" s="9">
        <v>8</v>
      </c>
      <c r="B68" s="9" t="s">
        <v>33</v>
      </c>
      <c r="C68" s="10" t="s">
        <v>36</v>
      </c>
      <c r="D68" s="9" t="s">
        <v>8</v>
      </c>
      <c r="E68" s="11">
        <v>100</v>
      </c>
      <c r="F68" s="11"/>
      <c r="G68" s="34" t="s">
        <v>91</v>
      </c>
      <c r="H68" s="60"/>
    </row>
    <row r="69" spans="1:8" s="8" customFormat="1" ht="62.25" customHeight="1" x14ac:dyDescent="0.2">
      <c r="A69" s="9">
        <v>8</v>
      </c>
      <c r="B69" s="9" t="s">
        <v>33</v>
      </c>
      <c r="C69" s="13" t="s">
        <v>37</v>
      </c>
      <c r="D69" s="9" t="s">
        <v>8</v>
      </c>
      <c r="E69" s="11">
        <v>75</v>
      </c>
      <c r="F69" s="11">
        <v>75</v>
      </c>
      <c r="G69" s="34" t="s">
        <v>242</v>
      </c>
      <c r="H69" s="60"/>
    </row>
    <row r="70" spans="1:8" s="8" customFormat="1" ht="58.5" customHeight="1" x14ac:dyDescent="0.2">
      <c r="A70" s="9">
        <v>8</v>
      </c>
      <c r="B70" s="9" t="s">
        <v>33</v>
      </c>
      <c r="C70" s="10" t="s">
        <v>38</v>
      </c>
      <c r="D70" s="9" t="s">
        <v>8</v>
      </c>
      <c r="E70" s="11">
        <v>75</v>
      </c>
      <c r="F70" s="11"/>
      <c r="G70" s="34" t="s">
        <v>91</v>
      </c>
      <c r="H70" s="60"/>
    </row>
    <row r="71" spans="1:8" s="8" customFormat="1" ht="59.25" customHeight="1" x14ac:dyDescent="0.2">
      <c r="A71" s="9">
        <v>8</v>
      </c>
      <c r="B71" s="9" t="s">
        <v>33</v>
      </c>
      <c r="C71" s="10" t="s">
        <v>109</v>
      </c>
      <c r="D71" s="9" t="s">
        <v>8</v>
      </c>
      <c r="E71" s="11">
        <v>225</v>
      </c>
      <c r="F71" s="11"/>
      <c r="G71" s="34" t="s">
        <v>91</v>
      </c>
      <c r="H71" s="60"/>
    </row>
    <row r="72" spans="1:8" s="8" customFormat="1" ht="60" customHeight="1" x14ac:dyDescent="0.2">
      <c r="A72" s="9">
        <v>8</v>
      </c>
      <c r="B72" s="9" t="s">
        <v>33</v>
      </c>
      <c r="C72" s="10" t="s">
        <v>39</v>
      </c>
      <c r="D72" s="9" t="s">
        <v>8</v>
      </c>
      <c r="E72" s="11">
        <v>150</v>
      </c>
      <c r="F72" s="11"/>
      <c r="G72" s="34" t="s">
        <v>205</v>
      </c>
      <c r="H72" s="60"/>
    </row>
    <row r="73" spans="1:8" s="8" customFormat="1" ht="55.5" customHeight="1" x14ac:dyDescent="0.2">
      <c r="A73" s="9">
        <v>8</v>
      </c>
      <c r="B73" s="9" t="s">
        <v>33</v>
      </c>
      <c r="C73" s="10" t="s">
        <v>40</v>
      </c>
      <c r="D73" s="9" t="s">
        <v>8</v>
      </c>
      <c r="E73" s="11">
        <v>75</v>
      </c>
      <c r="F73" s="11"/>
      <c r="G73" s="34" t="s">
        <v>91</v>
      </c>
      <c r="H73" s="60"/>
    </row>
    <row r="74" spans="1:8" s="8" customFormat="1" ht="98.25" customHeight="1" x14ac:dyDescent="0.2">
      <c r="A74" s="9">
        <v>8</v>
      </c>
      <c r="B74" s="9" t="s">
        <v>33</v>
      </c>
      <c r="C74" s="10" t="s">
        <v>217</v>
      </c>
      <c r="D74" s="9" t="s">
        <v>8</v>
      </c>
      <c r="E74" s="11">
        <v>200</v>
      </c>
      <c r="F74" s="11"/>
      <c r="G74" s="34" t="s">
        <v>243</v>
      </c>
      <c r="H74" s="60"/>
    </row>
    <row r="75" spans="1:8" s="8" customFormat="1" ht="51" customHeight="1" x14ac:dyDescent="0.2">
      <c r="A75" s="9">
        <v>9</v>
      </c>
      <c r="B75" s="9" t="s">
        <v>41</v>
      </c>
      <c r="C75" s="35" t="s">
        <v>42</v>
      </c>
      <c r="D75" s="9" t="s">
        <v>6</v>
      </c>
      <c r="E75" s="14">
        <v>100</v>
      </c>
      <c r="F75" s="14"/>
      <c r="G75" s="10" t="s">
        <v>203</v>
      </c>
      <c r="H75" s="33"/>
    </row>
    <row r="76" spans="1:8" s="8" customFormat="1" ht="65.25" customHeight="1" x14ac:dyDescent="0.2">
      <c r="A76" s="43">
        <v>9</v>
      </c>
      <c r="B76" s="43" t="s">
        <v>41</v>
      </c>
      <c r="C76" s="42" t="s">
        <v>43</v>
      </c>
      <c r="D76" s="43" t="s">
        <v>7</v>
      </c>
      <c r="E76" s="15">
        <v>175</v>
      </c>
      <c r="F76" s="15">
        <f>125+50</f>
        <v>175</v>
      </c>
      <c r="G76" s="42" t="s">
        <v>145</v>
      </c>
      <c r="H76" s="59"/>
    </row>
    <row r="77" spans="1:8" s="8" customFormat="1" ht="72" customHeight="1" x14ac:dyDescent="0.2">
      <c r="A77" s="43">
        <v>9</v>
      </c>
      <c r="B77" s="43" t="s">
        <v>41</v>
      </c>
      <c r="C77" s="42" t="s">
        <v>44</v>
      </c>
      <c r="D77" s="43" t="s">
        <v>7</v>
      </c>
      <c r="E77" s="15">
        <v>175</v>
      </c>
      <c r="F77" s="15"/>
      <c r="G77" s="42" t="s">
        <v>90</v>
      </c>
      <c r="H77" s="59"/>
    </row>
    <row r="78" spans="1:8" s="8" customFormat="1" ht="52.5" customHeight="1" x14ac:dyDescent="0.2">
      <c r="A78" s="9">
        <v>9</v>
      </c>
      <c r="B78" s="9" t="s">
        <v>41</v>
      </c>
      <c r="C78" s="10" t="s">
        <v>100</v>
      </c>
      <c r="D78" s="9" t="s">
        <v>8</v>
      </c>
      <c r="E78" s="15">
        <v>250</v>
      </c>
      <c r="F78" s="15">
        <f>150+100</f>
        <v>250</v>
      </c>
      <c r="G78" s="34" t="s">
        <v>206</v>
      </c>
      <c r="H78" s="60"/>
    </row>
    <row r="79" spans="1:8" s="17" customFormat="1" ht="61.5" customHeight="1" x14ac:dyDescent="0.25">
      <c r="A79" s="9">
        <v>9</v>
      </c>
      <c r="B79" s="9" t="s">
        <v>41</v>
      </c>
      <c r="C79" s="10" t="s">
        <v>129</v>
      </c>
      <c r="D79" s="9" t="s">
        <v>8</v>
      </c>
      <c r="E79" s="15">
        <v>250</v>
      </c>
      <c r="F79" s="15">
        <v>154.4</v>
      </c>
      <c r="G79" s="34" t="s">
        <v>244</v>
      </c>
      <c r="H79" s="60"/>
    </row>
    <row r="80" spans="1:8" s="8" customFormat="1" ht="60" customHeight="1" x14ac:dyDescent="0.2">
      <c r="A80" s="9">
        <v>9</v>
      </c>
      <c r="B80" s="9" t="s">
        <v>41</v>
      </c>
      <c r="C80" s="10" t="s">
        <v>45</v>
      </c>
      <c r="D80" s="9" t="s">
        <v>8</v>
      </c>
      <c r="E80" s="15">
        <v>250</v>
      </c>
      <c r="F80" s="15"/>
      <c r="G80" s="34" t="s">
        <v>91</v>
      </c>
      <c r="H80" s="60"/>
    </row>
    <row r="81" spans="1:8" s="17" customFormat="1" ht="62.25" customHeight="1" x14ac:dyDescent="0.25">
      <c r="A81" s="9">
        <v>9</v>
      </c>
      <c r="B81" s="9" t="s">
        <v>41</v>
      </c>
      <c r="C81" s="10" t="s">
        <v>168</v>
      </c>
      <c r="D81" s="9" t="s">
        <v>8</v>
      </c>
      <c r="E81" s="15">
        <v>300</v>
      </c>
      <c r="F81" s="15"/>
      <c r="G81" s="34" t="s">
        <v>91</v>
      </c>
      <c r="H81" s="60"/>
    </row>
    <row r="82" spans="1:8" s="8" customFormat="1" ht="73.5" customHeight="1" x14ac:dyDescent="0.2">
      <c r="A82" s="43">
        <v>10</v>
      </c>
      <c r="B82" s="43" t="s">
        <v>46</v>
      </c>
      <c r="C82" s="42" t="s">
        <v>47</v>
      </c>
      <c r="D82" s="43" t="s">
        <v>7</v>
      </c>
      <c r="E82" s="15">
        <v>200</v>
      </c>
      <c r="F82" s="15">
        <f>120+77.5</f>
        <v>197.5</v>
      </c>
      <c r="G82" s="42" t="s">
        <v>144</v>
      </c>
      <c r="H82" s="59"/>
    </row>
    <row r="83" spans="1:8" s="8" customFormat="1" ht="58.5" customHeight="1" x14ac:dyDescent="0.2">
      <c r="A83" s="9">
        <v>10</v>
      </c>
      <c r="B83" s="9" t="s">
        <v>46</v>
      </c>
      <c r="C83" s="10" t="s">
        <v>48</v>
      </c>
      <c r="D83" s="9" t="s">
        <v>8</v>
      </c>
      <c r="E83" s="15">
        <v>167.4</v>
      </c>
      <c r="F83" s="15">
        <v>167.4</v>
      </c>
      <c r="G83" s="34" t="s">
        <v>125</v>
      </c>
      <c r="H83" s="60"/>
    </row>
    <row r="84" spans="1:8" s="8" customFormat="1" ht="62.25" customHeight="1" x14ac:dyDescent="0.2">
      <c r="A84" s="9">
        <v>10</v>
      </c>
      <c r="B84" s="9" t="s">
        <v>46</v>
      </c>
      <c r="C84" s="10" t="s">
        <v>49</v>
      </c>
      <c r="D84" s="9" t="s">
        <v>8</v>
      </c>
      <c r="E84" s="15">
        <v>172.3</v>
      </c>
      <c r="F84" s="15"/>
      <c r="G84" s="34" t="s">
        <v>91</v>
      </c>
      <c r="H84" s="60"/>
    </row>
    <row r="85" spans="1:8" s="8" customFormat="1" ht="57.75" customHeight="1" x14ac:dyDescent="0.2">
      <c r="A85" s="9">
        <v>10</v>
      </c>
      <c r="B85" s="9" t="s">
        <v>46</v>
      </c>
      <c r="C85" s="13" t="s">
        <v>128</v>
      </c>
      <c r="D85" s="9" t="s">
        <v>8</v>
      </c>
      <c r="E85" s="15">
        <v>300.3</v>
      </c>
      <c r="F85" s="15"/>
      <c r="G85" s="34" t="s">
        <v>91</v>
      </c>
      <c r="H85" s="60"/>
    </row>
    <row r="86" spans="1:8" s="8" customFormat="1" ht="61.5" customHeight="1" x14ac:dyDescent="0.2">
      <c r="A86" s="9">
        <v>10</v>
      </c>
      <c r="B86" s="9" t="s">
        <v>46</v>
      </c>
      <c r="C86" s="10" t="s">
        <v>50</v>
      </c>
      <c r="D86" s="9" t="s">
        <v>8</v>
      </c>
      <c r="E86" s="15">
        <v>350</v>
      </c>
      <c r="F86" s="15">
        <v>350</v>
      </c>
      <c r="G86" s="34" t="s">
        <v>125</v>
      </c>
      <c r="H86" s="60"/>
    </row>
    <row r="87" spans="1:8" s="8" customFormat="1" ht="58.5" customHeight="1" x14ac:dyDescent="0.2">
      <c r="A87" s="9">
        <v>10</v>
      </c>
      <c r="B87" s="9" t="s">
        <v>46</v>
      </c>
      <c r="C87" s="10" t="s">
        <v>51</v>
      </c>
      <c r="D87" s="9" t="s">
        <v>8</v>
      </c>
      <c r="E87" s="15">
        <v>310</v>
      </c>
      <c r="F87" s="15"/>
      <c r="G87" s="34" t="s">
        <v>91</v>
      </c>
      <c r="H87" s="60"/>
    </row>
    <row r="88" spans="1:8" s="8" customFormat="1" ht="63.75" customHeight="1" x14ac:dyDescent="0.2">
      <c r="A88" s="43">
        <v>11</v>
      </c>
      <c r="B88" s="43" t="s">
        <v>110</v>
      </c>
      <c r="C88" s="42" t="s">
        <v>130</v>
      </c>
      <c r="D88" s="43" t="s">
        <v>8</v>
      </c>
      <c r="E88" s="15">
        <v>30</v>
      </c>
      <c r="F88" s="15">
        <f>19.5</f>
        <v>19.5</v>
      </c>
      <c r="G88" s="34" t="s">
        <v>147</v>
      </c>
      <c r="H88" s="60"/>
    </row>
    <row r="89" spans="1:8" s="8" customFormat="1" ht="76.5" customHeight="1" x14ac:dyDescent="0.2">
      <c r="A89" s="43">
        <v>11</v>
      </c>
      <c r="B89" s="43" t="s">
        <v>110</v>
      </c>
      <c r="C89" s="42" t="s">
        <v>131</v>
      </c>
      <c r="D89" s="43" t="s">
        <v>8</v>
      </c>
      <c r="E89" s="15">
        <v>30</v>
      </c>
      <c r="F89" s="15">
        <v>30</v>
      </c>
      <c r="G89" s="34" t="s">
        <v>245</v>
      </c>
      <c r="H89" s="60"/>
    </row>
    <row r="90" spans="1:8" s="8" customFormat="1" ht="63" customHeight="1" x14ac:dyDescent="0.2">
      <c r="A90" s="43">
        <v>11</v>
      </c>
      <c r="B90" s="43" t="s">
        <v>110</v>
      </c>
      <c r="C90" s="42" t="s">
        <v>132</v>
      </c>
      <c r="D90" s="43" t="s">
        <v>8</v>
      </c>
      <c r="E90" s="15">
        <v>30</v>
      </c>
      <c r="F90" s="15">
        <f>19.5</f>
        <v>19.5</v>
      </c>
      <c r="G90" s="34" t="s">
        <v>245</v>
      </c>
      <c r="H90" s="60"/>
    </row>
    <row r="91" spans="1:8" s="8" customFormat="1" ht="51.75" customHeight="1" x14ac:dyDescent="0.2">
      <c r="A91" s="43">
        <v>11</v>
      </c>
      <c r="B91" s="43" t="s">
        <v>110</v>
      </c>
      <c r="C91" s="42" t="s">
        <v>133</v>
      </c>
      <c r="D91" s="43" t="s">
        <v>8</v>
      </c>
      <c r="E91" s="15">
        <v>500</v>
      </c>
      <c r="F91" s="15"/>
      <c r="G91" s="34" t="s">
        <v>246</v>
      </c>
      <c r="H91" s="60"/>
    </row>
    <row r="92" spans="1:8" s="8" customFormat="1" ht="47.25" customHeight="1" x14ac:dyDescent="0.2">
      <c r="A92" s="43">
        <v>12</v>
      </c>
      <c r="B92" s="43" t="s">
        <v>111</v>
      </c>
      <c r="C92" s="42" t="s">
        <v>112</v>
      </c>
      <c r="D92" s="43" t="s">
        <v>117</v>
      </c>
      <c r="E92" s="15">
        <v>10</v>
      </c>
      <c r="F92" s="15"/>
      <c r="G92" s="34" t="s">
        <v>91</v>
      </c>
      <c r="H92" s="60"/>
    </row>
    <row r="93" spans="1:8" s="8" customFormat="1" ht="53.25" customHeight="1" x14ac:dyDescent="0.2">
      <c r="A93" s="43">
        <v>12</v>
      </c>
      <c r="B93" s="43" t="s">
        <v>111</v>
      </c>
      <c r="C93" s="10" t="s">
        <v>169</v>
      </c>
      <c r="D93" s="43" t="s">
        <v>7</v>
      </c>
      <c r="E93" s="15">
        <v>270</v>
      </c>
      <c r="F93" s="46"/>
      <c r="G93" s="34" t="s">
        <v>91</v>
      </c>
      <c r="H93" s="60"/>
    </row>
    <row r="94" spans="1:8" s="8" customFormat="1" ht="56.25" customHeight="1" x14ac:dyDescent="0.2">
      <c r="A94" s="43">
        <v>12</v>
      </c>
      <c r="B94" s="43" t="s">
        <v>111</v>
      </c>
      <c r="C94" s="10" t="s">
        <v>113</v>
      </c>
      <c r="D94" s="43" t="s">
        <v>8</v>
      </c>
      <c r="E94" s="15">
        <v>137.6</v>
      </c>
      <c r="F94" s="15">
        <v>137.6</v>
      </c>
      <c r="G94" s="34" t="s">
        <v>125</v>
      </c>
      <c r="H94" s="60"/>
    </row>
    <row r="95" spans="1:8" s="8" customFormat="1" ht="59.25" customHeight="1" x14ac:dyDescent="0.2">
      <c r="A95" s="43">
        <v>12</v>
      </c>
      <c r="B95" s="43" t="s">
        <v>111</v>
      </c>
      <c r="C95" s="10" t="s">
        <v>170</v>
      </c>
      <c r="D95" s="43" t="s">
        <v>8</v>
      </c>
      <c r="E95" s="15">
        <v>138</v>
      </c>
      <c r="F95" s="15"/>
      <c r="G95" s="34" t="s">
        <v>224</v>
      </c>
      <c r="H95" s="60"/>
    </row>
    <row r="96" spans="1:8" s="8" customFormat="1" ht="57" customHeight="1" x14ac:dyDescent="0.2">
      <c r="A96" s="41">
        <v>12</v>
      </c>
      <c r="B96" s="43" t="s">
        <v>111</v>
      </c>
      <c r="C96" s="10" t="s">
        <v>114</v>
      </c>
      <c r="D96" s="43" t="s">
        <v>8</v>
      </c>
      <c r="E96" s="15">
        <v>20</v>
      </c>
      <c r="F96" s="15">
        <v>20</v>
      </c>
      <c r="G96" s="34" t="s">
        <v>228</v>
      </c>
      <c r="H96" s="60"/>
    </row>
    <row r="97" spans="1:8" s="8" customFormat="1" ht="58.5" customHeight="1" x14ac:dyDescent="0.2">
      <c r="A97" s="41">
        <v>12</v>
      </c>
      <c r="B97" s="43" t="s">
        <v>111</v>
      </c>
      <c r="C97" s="10" t="s">
        <v>219</v>
      </c>
      <c r="D97" s="43" t="s">
        <v>8</v>
      </c>
      <c r="E97" s="15">
        <f>-20+500</f>
        <v>480</v>
      </c>
      <c r="F97" s="15"/>
      <c r="G97" s="34" t="s">
        <v>246</v>
      </c>
      <c r="H97" s="60"/>
    </row>
    <row r="98" spans="1:8" s="8" customFormat="1" ht="66" customHeight="1" x14ac:dyDescent="0.2">
      <c r="A98" s="41">
        <v>12</v>
      </c>
      <c r="B98" s="43" t="s">
        <v>111</v>
      </c>
      <c r="C98" s="65" t="s">
        <v>171</v>
      </c>
      <c r="D98" s="43" t="s">
        <v>8</v>
      </c>
      <c r="E98" s="15">
        <v>160</v>
      </c>
      <c r="F98" s="15">
        <f>80</f>
        <v>80</v>
      </c>
      <c r="G98" s="42" t="s">
        <v>254</v>
      </c>
      <c r="H98" s="59"/>
    </row>
    <row r="99" spans="1:8" s="8" customFormat="1" ht="43.5" customHeight="1" x14ac:dyDescent="0.2">
      <c r="A99" s="43">
        <v>13</v>
      </c>
      <c r="B99" s="43" t="s">
        <v>115</v>
      </c>
      <c r="C99" s="10" t="s">
        <v>172</v>
      </c>
      <c r="D99" s="43" t="s">
        <v>8</v>
      </c>
      <c r="E99" s="15">
        <v>209</v>
      </c>
      <c r="F99" s="15"/>
      <c r="G99" s="34" t="s">
        <v>91</v>
      </c>
      <c r="H99" s="60"/>
    </row>
    <row r="100" spans="1:8" s="8" customFormat="1" ht="78.75" customHeight="1" x14ac:dyDescent="0.2">
      <c r="A100" s="41">
        <v>13</v>
      </c>
      <c r="B100" s="43" t="s">
        <v>115</v>
      </c>
      <c r="C100" s="42" t="s">
        <v>173</v>
      </c>
      <c r="D100" s="43" t="s">
        <v>8</v>
      </c>
      <c r="E100" s="44">
        <v>391</v>
      </c>
      <c r="F100" s="44"/>
      <c r="G100" s="34" t="s">
        <v>91</v>
      </c>
      <c r="H100" s="60"/>
    </row>
    <row r="101" spans="1:8" s="8" customFormat="1" ht="62.25" customHeight="1" x14ac:dyDescent="0.2">
      <c r="A101" s="41">
        <v>13</v>
      </c>
      <c r="B101" s="43" t="s">
        <v>115</v>
      </c>
      <c r="C101" s="42" t="s">
        <v>116</v>
      </c>
      <c r="D101" s="43" t="s">
        <v>8</v>
      </c>
      <c r="E101" s="44">
        <v>550</v>
      </c>
      <c r="F101" s="44">
        <v>550</v>
      </c>
      <c r="G101" s="34" t="s">
        <v>224</v>
      </c>
      <c r="H101" s="60"/>
    </row>
    <row r="102" spans="1:8" s="8" customFormat="1" ht="69.75" customHeight="1" x14ac:dyDescent="0.2">
      <c r="A102" s="41">
        <v>13</v>
      </c>
      <c r="B102" s="43" t="s">
        <v>115</v>
      </c>
      <c r="C102" s="42" t="s">
        <v>174</v>
      </c>
      <c r="D102" s="43" t="s">
        <v>8</v>
      </c>
      <c r="E102" s="44">
        <v>100</v>
      </c>
      <c r="F102" s="44"/>
      <c r="G102" s="34" t="s">
        <v>247</v>
      </c>
      <c r="H102" s="60"/>
    </row>
    <row r="103" spans="1:8" s="8" customFormat="1" ht="60" customHeight="1" x14ac:dyDescent="0.2">
      <c r="A103" s="41">
        <v>13</v>
      </c>
      <c r="B103" s="43" t="s">
        <v>115</v>
      </c>
      <c r="C103" s="42" t="s">
        <v>175</v>
      </c>
      <c r="D103" s="43" t="s">
        <v>8</v>
      </c>
      <c r="E103" s="44">
        <v>250</v>
      </c>
      <c r="F103" s="44"/>
      <c r="G103" s="34" t="s">
        <v>91</v>
      </c>
      <c r="H103" s="60"/>
    </row>
    <row r="104" spans="1:8" s="8" customFormat="1" ht="60" customHeight="1" x14ac:dyDescent="0.2">
      <c r="A104" s="41">
        <v>14</v>
      </c>
      <c r="B104" s="43" t="s">
        <v>222</v>
      </c>
      <c r="C104" s="42" t="s">
        <v>220</v>
      </c>
      <c r="D104" s="43" t="s">
        <v>8</v>
      </c>
      <c r="E104" s="44">
        <v>300</v>
      </c>
      <c r="F104" s="44"/>
      <c r="G104" s="34" t="s">
        <v>91</v>
      </c>
      <c r="H104" s="60"/>
    </row>
    <row r="105" spans="1:8" s="8" customFormat="1" ht="60" customHeight="1" x14ac:dyDescent="0.2">
      <c r="A105" s="41">
        <v>14</v>
      </c>
      <c r="B105" s="43" t="s">
        <v>222</v>
      </c>
      <c r="C105" s="42" t="s">
        <v>221</v>
      </c>
      <c r="D105" s="43" t="s">
        <v>8</v>
      </c>
      <c r="E105" s="44">
        <v>180</v>
      </c>
      <c r="F105" s="44"/>
      <c r="G105" s="34" t="s">
        <v>91</v>
      </c>
      <c r="H105" s="60"/>
    </row>
    <row r="106" spans="1:8" s="8" customFormat="1" ht="73.5" customHeight="1" x14ac:dyDescent="0.2">
      <c r="A106" s="41">
        <v>15</v>
      </c>
      <c r="B106" s="43" t="s">
        <v>176</v>
      </c>
      <c r="C106" s="42" t="s">
        <v>177</v>
      </c>
      <c r="D106" s="43" t="s">
        <v>7</v>
      </c>
      <c r="E106" s="44">
        <v>150</v>
      </c>
      <c r="F106" s="44"/>
      <c r="G106" s="42" t="s">
        <v>89</v>
      </c>
      <c r="H106" s="59"/>
    </row>
    <row r="107" spans="1:8" s="8" customFormat="1" ht="54.75" customHeight="1" x14ac:dyDescent="0.2">
      <c r="A107" s="41">
        <v>15</v>
      </c>
      <c r="B107" s="43" t="s">
        <v>176</v>
      </c>
      <c r="C107" s="42" t="s">
        <v>178</v>
      </c>
      <c r="D107" s="43" t="s">
        <v>8</v>
      </c>
      <c r="E107" s="15">
        <v>320</v>
      </c>
      <c r="F107" s="15"/>
      <c r="G107" s="34" t="s">
        <v>91</v>
      </c>
      <c r="H107" s="60"/>
    </row>
    <row r="108" spans="1:8" s="8" customFormat="1" ht="51.75" customHeight="1" x14ac:dyDescent="0.2">
      <c r="A108" s="41">
        <v>15</v>
      </c>
      <c r="B108" s="43" t="s">
        <v>176</v>
      </c>
      <c r="C108" s="42" t="s">
        <v>179</v>
      </c>
      <c r="D108" s="43" t="s">
        <v>8</v>
      </c>
      <c r="E108" s="15">
        <v>150</v>
      </c>
      <c r="F108" s="15"/>
      <c r="G108" s="34" t="s">
        <v>224</v>
      </c>
      <c r="H108" s="60"/>
    </row>
    <row r="109" spans="1:8" s="8" customFormat="1" ht="72" customHeight="1" x14ac:dyDescent="0.2">
      <c r="A109" s="43">
        <v>16</v>
      </c>
      <c r="B109" s="43" t="s">
        <v>52</v>
      </c>
      <c r="C109" s="42" t="s">
        <v>101</v>
      </c>
      <c r="D109" s="43" t="s">
        <v>7</v>
      </c>
      <c r="E109" s="15">
        <v>250</v>
      </c>
      <c r="F109" s="15">
        <f>180</f>
        <v>180</v>
      </c>
      <c r="G109" s="42" t="s">
        <v>123</v>
      </c>
      <c r="H109" s="59"/>
    </row>
    <row r="110" spans="1:8" s="18" customFormat="1" ht="72.75" customHeight="1" x14ac:dyDescent="0.25">
      <c r="A110" s="43">
        <v>16</v>
      </c>
      <c r="B110" s="43" t="s">
        <v>52</v>
      </c>
      <c r="C110" s="42" t="s">
        <v>53</v>
      </c>
      <c r="D110" s="43" t="s">
        <v>7</v>
      </c>
      <c r="E110" s="15">
        <v>150</v>
      </c>
      <c r="F110" s="15">
        <f>54.6+54.6+40.8</f>
        <v>150</v>
      </c>
      <c r="G110" s="42" t="s">
        <v>146</v>
      </c>
      <c r="H110" s="59"/>
    </row>
    <row r="111" spans="1:8" s="18" customFormat="1" ht="57" customHeight="1" x14ac:dyDescent="0.25">
      <c r="A111" s="9">
        <v>16</v>
      </c>
      <c r="B111" s="9" t="s">
        <v>52</v>
      </c>
      <c r="C111" s="10" t="s">
        <v>54</v>
      </c>
      <c r="D111" s="9" t="s">
        <v>8</v>
      </c>
      <c r="E111" s="15">
        <v>150</v>
      </c>
      <c r="F111" s="15"/>
      <c r="G111" s="34" t="s">
        <v>91</v>
      </c>
      <c r="H111" s="60"/>
    </row>
    <row r="112" spans="1:8" s="18" customFormat="1" ht="56.25" customHeight="1" x14ac:dyDescent="0.25">
      <c r="A112" s="9">
        <v>16</v>
      </c>
      <c r="B112" s="9" t="s">
        <v>52</v>
      </c>
      <c r="C112" s="10" t="s">
        <v>55</v>
      </c>
      <c r="D112" s="9" t="s">
        <v>8</v>
      </c>
      <c r="E112" s="15">
        <v>150</v>
      </c>
      <c r="F112" s="15"/>
      <c r="G112" s="34" t="s">
        <v>91</v>
      </c>
      <c r="H112" s="60"/>
    </row>
    <row r="113" spans="1:8" s="18" customFormat="1" ht="52.5" customHeight="1" x14ac:dyDescent="0.25">
      <c r="A113" s="9">
        <v>16</v>
      </c>
      <c r="B113" s="9" t="s">
        <v>52</v>
      </c>
      <c r="C113" s="10" t="s">
        <v>56</v>
      </c>
      <c r="D113" s="9" t="s">
        <v>8</v>
      </c>
      <c r="E113" s="15">
        <v>150</v>
      </c>
      <c r="F113" s="15"/>
      <c r="G113" s="34" t="s">
        <v>91</v>
      </c>
      <c r="H113" s="60"/>
    </row>
    <row r="114" spans="1:8" s="18" customFormat="1" ht="63" customHeight="1" x14ac:dyDescent="0.25">
      <c r="A114" s="9">
        <v>16</v>
      </c>
      <c r="B114" s="9" t="s">
        <v>52</v>
      </c>
      <c r="C114" s="10" t="s">
        <v>57</v>
      </c>
      <c r="D114" s="9" t="s">
        <v>8</v>
      </c>
      <c r="E114" s="15">
        <v>300</v>
      </c>
      <c r="F114" s="15"/>
      <c r="G114" s="34" t="s">
        <v>91</v>
      </c>
      <c r="H114" s="60"/>
    </row>
    <row r="115" spans="1:8" s="18" customFormat="1" ht="59.25" customHeight="1" x14ac:dyDescent="0.25">
      <c r="A115" s="9">
        <v>16</v>
      </c>
      <c r="B115" s="9" t="s">
        <v>52</v>
      </c>
      <c r="C115" s="10" t="s">
        <v>139</v>
      </c>
      <c r="D115" s="9" t="s">
        <v>8</v>
      </c>
      <c r="E115" s="15">
        <v>350</v>
      </c>
      <c r="F115" s="15"/>
      <c r="G115" s="34" t="s">
        <v>91</v>
      </c>
      <c r="H115" s="60"/>
    </row>
    <row r="116" spans="1:8" s="18" customFormat="1" ht="78" customHeight="1" x14ac:dyDescent="0.25">
      <c r="A116" s="9">
        <v>17</v>
      </c>
      <c r="B116" s="9" t="s">
        <v>58</v>
      </c>
      <c r="C116" s="42" t="s">
        <v>112</v>
      </c>
      <c r="D116" s="43" t="s">
        <v>64</v>
      </c>
      <c r="E116" s="11">
        <v>50</v>
      </c>
      <c r="F116" s="15"/>
      <c r="G116" s="35" t="s">
        <v>204</v>
      </c>
      <c r="H116" s="24"/>
    </row>
    <row r="117" spans="1:8" s="18" customFormat="1" ht="55.5" customHeight="1" x14ac:dyDescent="0.25">
      <c r="A117" s="9">
        <v>17</v>
      </c>
      <c r="B117" s="9" t="s">
        <v>58</v>
      </c>
      <c r="C117" s="10" t="s">
        <v>59</v>
      </c>
      <c r="D117" s="9" t="s">
        <v>8</v>
      </c>
      <c r="E117" s="11">
        <v>387</v>
      </c>
      <c r="F117" s="11">
        <v>387</v>
      </c>
      <c r="G117" s="34" t="s">
        <v>125</v>
      </c>
      <c r="H117" s="60"/>
    </row>
    <row r="118" spans="1:8" s="18" customFormat="1" ht="54.75" customHeight="1" x14ac:dyDescent="0.25">
      <c r="A118" s="9">
        <v>17</v>
      </c>
      <c r="B118" s="9" t="s">
        <v>58</v>
      </c>
      <c r="C118" s="10" t="s">
        <v>60</v>
      </c>
      <c r="D118" s="9" t="s">
        <v>8</v>
      </c>
      <c r="E118" s="11">
        <v>300</v>
      </c>
      <c r="F118" s="11">
        <f>229.3+70.7</f>
        <v>300</v>
      </c>
      <c r="G118" s="34" t="s">
        <v>208</v>
      </c>
      <c r="H118" s="60"/>
    </row>
    <row r="119" spans="1:8" s="18" customFormat="1" ht="58.5" customHeight="1" x14ac:dyDescent="0.25">
      <c r="A119" s="9">
        <v>17</v>
      </c>
      <c r="B119" s="9" t="s">
        <v>58</v>
      </c>
      <c r="C119" s="10" t="s">
        <v>61</v>
      </c>
      <c r="D119" s="9" t="s">
        <v>8</v>
      </c>
      <c r="E119" s="11">
        <v>388.6</v>
      </c>
      <c r="F119" s="11">
        <f>258.8</f>
        <v>258.8</v>
      </c>
      <c r="G119" s="34" t="s">
        <v>125</v>
      </c>
      <c r="H119" s="60"/>
    </row>
    <row r="120" spans="1:8" s="18" customFormat="1" ht="57.75" customHeight="1" x14ac:dyDescent="0.25">
      <c r="A120" s="43">
        <v>17</v>
      </c>
      <c r="B120" s="43" t="s">
        <v>58</v>
      </c>
      <c r="C120" s="42" t="s">
        <v>118</v>
      </c>
      <c r="D120" s="43" t="s">
        <v>8</v>
      </c>
      <c r="E120" s="11">
        <v>374.4</v>
      </c>
      <c r="F120" s="11">
        <f>341.1</f>
        <v>341.1</v>
      </c>
      <c r="G120" s="34" t="s">
        <v>125</v>
      </c>
      <c r="H120" s="60"/>
    </row>
    <row r="121" spans="1:8" s="18" customFormat="1" ht="45.75" customHeight="1" x14ac:dyDescent="0.25">
      <c r="A121" s="9">
        <v>18</v>
      </c>
      <c r="B121" s="9" t="s">
        <v>62</v>
      </c>
      <c r="C121" s="10" t="s">
        <v>63</v>
      </c>
      <c r="D121" s="9" t="s">
        <v>64</v>
      </c>
      <c r="E121" s="11">
        <v>200</v>
      </c>
      <c r="F121" s="11">
        <v>200</v>
      </c>
      <c r="G121" s="34" t="s">
        <v>121</v>
      </c>
      <c r="H121" s="60"/>
    </row>
    <row r="122" spans="1:8" s="19" customFormat="1" ht="56.25" customHeight="1" x14ac:dyDescent="0.25">
      <c r="A122" s="9">
        <v>18</v>
      </c>
      <c r="B122" s="9" t="s">
        <v>62</v>
      </c>
      <c r="C122" s="10" t="s">
        <v>65</v>
      </c>
      <c r="D122" s="9" t="s">
        <v>8</v>
      </c>
      <c r="E122" s="11">
        <v>130</v>
      </c>
      <c r="F122" s="11">
        <v>130</v>
      </c>
      <c r="G122" s="34" t="s">
        <v>248</v>
      </c>
      <c r="H122" s="60"/>
    </row>
    <row r="123" spans="1:8" s="19" customFormat="1" ht="57.75" customHeight="1" x14ac:dyDescent="0.25">
      <c r="A123" s="9">
        <v>18</v>
      </c>
      <c r="B123" s="9" t="s">
        <v>62</v>
      </c>
      <c r="C123" s="10" t="s">
        <v>66</v>
      </c>
      <c r="D123" s="9" t="s">
        <v>8</v>
      </c>
      <c r="E123" s="11">
        <v>100</v>
      </c>
      <c r="F123" s="11"/>
      <c r="G123" s="34" t="s">
        <v>91</v>
      </c>
      <c r="H123" s="60"/>
    </row>
    <row r="124" spans="1:8" s="19" customFormat="1" ht="59.25" customHeight="1" x14ac:dyDescent="0.25">
      <c r="A124" s="9">
        <v>18</v>
      </c>
      <c r="B124" s="9" t="s">
        <v>62</v>
      </c>
      <c r="C124" s="10" t="s">
        <v>67</v>
      </c>
      <c r="D124" s="9" t="s">
        <v>8</v>
      </c>
      <c r="E124" s="11">
        <v>291.2</v>
      </c>
      <c r="F124" s="11">
        <v>291.2</v>
      </c>
      <c r="G124" s="34" t="s">
        <v>249</v>
      </c>
      <c r="H124" s="60"/>
    </row>
    <row r="125" spans="1:8" s="19" customFormat="1" ht="60" customHeight="1" x14ac:dyDescent="0.25">
      <c r="A125" s="9">
        <v>18</v>
      </c>
      <c r="B125" s="9" t="s">
        <v>62</v>
      </c>
      <c r="C125" s="10" t="s">
        <v>68</v>
      </c>
      <c r="D125" s="9" t="s">
        <v>8</v>
      </c>
      <c r="E125" s="11">
        <v>320.7</v>
      </c>
      <c r="F125" s="11">
        <v>320.7</v>
      </c>
      <c r="G125" s="34" t="s">
        <v>141</v>
      </c>
      <c r="H125" s="60"/>
    </row>
    <row r="126" spans="1:8" s="19" customFormat="1" ht="59.25" customHeight="1" x14ac:dyDescent="0.25">
      <c r="A126" s="41">
        <v>18</v>
      </c>
      <c r="B126" s="43" t="s">
        <v>62</v>
      </c>
      <c r="C126" s="42" t="s">
        <v>180</v>
      </c>
      <c r="D126" s="43" t="s">
        <v>8</v>
      </c>
      <c r="E126" s="11">
        <v>350</v>
      </c>
      <c r="F126" s="11"/>
      <c r="G126" s="34" t="s">
        <v>207</v>
      </c>
      <c r="H126" s="60"/>
    </row>
    <row r="127" spans="1:8" s="19" customFormat="1" ht="67.5" customHeight="1" x14ac:dyDescent="0.25">
      <c r="A127" s="43">
        <v>19</v>
      </c>
      <c r="B127" s="43" t="s">
        <v>119</v>
      </c>
      <c r="C127" s="42" t="s">
        <v>112</v>
      </c>
      <c r="D127" s="43" t="s">
        <v>64</v>
      </c>
      <c r="E127" s="11">
        <v>100</v>
      </c>
      <c r="F127" s="11">
        <f>10+59.5+29.6</f>
        <v>99.1</v>
      </c>
      <c r="G127" s="34" t="s">
        <v>216</v>
      </c>
      <c r="H127" s="60"/>
    </row>
    <row r="128" spans="1:8" s="19" customFormat="1" ht="59.25" customHeight="1" x14ac:dyDescent="0.25">
      <c r="A128" s="43">
        <v>19</v>
      </c>
      <c r="B128" s="43" t="s">
        <v>119</v>
      </c>
      <c r="C128" s="42" t="s">
        <v>120</v>
      </c>
      <c r="D128" s="43" t="s">
        <v>8</v>
      </c>
      <c r="E128" s="11">
        <v>150</v>
      </c>
      <c r="F128" s="11"/>
      <c r="G128" s="34" t="s">
        <v>91</v>
      </c>
      <c r="H128" s="60"/>
    </row>
    <row r="129" spans="1:8" s="19" customFormat="1" ht="57" customHeight="1" x14ac:dyDescent="0.25">
      <c r="A129" s="41">
        <v>19</v>
      </c>
      <c r="B129" s="43" t="s">
        <v>119</v>
      </c>
      <c r="C129" s="42" t="s">
        <v>181</v>
      </c>
      <c r="D129" s="43" t="s">
        <v>8</v>
      </c>
      <c r="E129" s="11">
        <v>100</v>
      </c>
      <c r="F129" s="11"/>
      <c r="G129" s="34" t="s">
        <v>91</v>
      </c>
      <c r="H129" s="60"/>
    </row>
    <row r="130" spans="1:8" s="19" customFormat="1" ht="59.25" customHeight="1" x14ac:dyDescent="0.25">
      <c r="A130" s="43">
        <v>19</v>
      </c>
      <c r="B130" s="43" t="s">
        <v>119</v>
      </c>
      <c r="C130" s="42" t="s">
        <v>185</v>
      </c>
      <c r="D130" s="43" t="s">
        <v>8</v>
      </c>
      <c r="E130" s="11">
        <v>250</v>
      </c>
      <c r="F130" s="11"/>
      <c r="G130" s="34" t="s">
        <v>250</v>
      </c>
      <c r="H130" s="60"/>
    </row>
    <row r="131" spans="1:8" s="19" customFormat="1" ht="58.5" customHeight="1" x14ac:dyDescent="0.25">
      <c r="A131" s="41">
        <v>19</v>
      </c>
      <c r="B131" s="43" t="s">
        <v>119</v>
      </c>
      <c r="C131" s="42" t="s">
        <v>182</v>
      </c>
      <c r="D131" s="43" t="s">
        <v>8</v>
      </c>
      <c r="E131" s="11">
        <v>200</v>
      </c>
      <c r="F131" s="11"/>
      <c r="G131" s="34" t="s">
        <v>91</v>
      </c>
      <c r="H131" s="60"/>
    </row>
    <row r="132" spans="1:8" s="19" customFormat="1" ht="58.5" customHeight="1" x14ac:dyDescent="0.25">
      <c r="A132" s="41">
        <v>19</v>
      </c>
      <c r="B132" s="43" t="s">
        <v>119</v>
      </c>
      <c r="C132" s="42" t="s">
        <v>183</v>
      </c>
      <c r="D132" s="43" t="s">
        <v>8</v>
      </c>
      <c r="E132" s="11">
        <v>500</v>
      </c>
      <c r="F132" s="11"/>
      <c r="G132" s="34" t="s">
        <v>251</v>
      </c>
      <c r="H132" s="60"/>
    </row>
    <row r="133" spans="1:8" s="19" customFormat="1" ht="57.75" customHeight="1" x14ac:dyDescent="0.25">
      <c r="A133" s="41">
        <v>19</v>
      </c>
      <c r="B133" s="43" t="s">
        <v>119</v>
      </c>
      <c r="C133" s="42" t="s">
        <v>184</v>
      </c>
      <c r="D133" s="43" t="s">
        <v>8</v>
      </c>
      <c r="E133" s="11">
        <v>200</v>
      </c>
      <c r="F133" s="11"/>
      <c r="G133" s="34" t="s">
        <v>91</v>
      </c>
      <c r="H133" s="60"/>
    </row>
    <row r="134" spans="1:8" s="19" customFormat="1" ht="57.75" customHeight="1" x14ac:dyDescent="0.25">
      <c r="A134" s="9">
        <v>20</v>
      </c>
      <c r="B134" s="9" t="s">
        <v>69</v>
      </c>
      <c r="C134" s="10" t="s">
        <v>70</v>
      </c>
      <c r="D134" s="9" t="s">
        <v>8</v>
      </c>
      <c r="E134" s="11">
        <v>300</v>
      </c>
      <c r="F134" s="11">
        <f>101.8+198.2</f>
        <v>300</v>
      </c>
      <c r="G134" s="34" t="s">
        <v>209</v>
      </c>
      <c r="H134" s="60"/>
    </row>
    <row r="135" spans="1:8" s="19" customFormat="1" ht="60" customHeight="1" x14ac:dyDescent="0.25">
      <c r="A135" s="9">
        <v>20</v>
      </c>
      <c r="B135" s="9" t="s">
        <v>69</v>
      </c>
      <c r="C135" s="10" t="s">
        <v>223</v>
      </c>
      <c r="D135" s="9" t="s">
        <v>8</v>
      </c>
      <c r="E135" s="11">
        <v>250</v>
      </c>
      <c r="F135" s="11"/>
      <c r="G135" s="34" t="s">
        <v>91</v>
      </c>
      <c r="H135" s="60"/>
    </row>
    <row r="136" spans="1:8" s="19" customFormat="1" ht="59.25" customHeight="1" x14ac:dyDescent="0.25">
      <c r="A136" s="9">
        <v>20</v>
      </c>
      <c r="B136" s="9" t="s">
        <v>69</v>
      </c>
      <c r="C136" s="10" t="s">
        <v>71</v>
      </c>
      <c r="D136" s="9" t="s">
        <v>8</v>
      </c>
      <c r="E136" s="11">
        <v>250</v>
      </c>
      <c r="F136" s="11">
        <f>85.2</f>
        <v>85.2</v>
      </c>
      <c r="G136" s="34" t="s">
        <v>259</v>
      </c>
      <c r="H136" s="60"/>
    </row>
    <row r="137" spans="1:8" s="19" customFormat="1" ht="60" customHeight="1" x14ac:dyDescent="0.25">
      <c r="A137" s="9">
        <v>20</v>
      </c>
      <c r="B137" s="9" t="s">
        <v>69</v>
      </c>
      <c r="C137" s="10" t="s">
        <v>72</v>
      </c>
      <c r="D137" s="9" t="s">
        <v>8</v>
      </c>
      <c r="E137" s="11">
        <v>250</v>
      </c>
      <c r="F137" s="11"/>
      <c r="G137" s="34" t="s">
        <v>91</v>
      </c>
      <c r="H137" s="60"/>
    </row>
    <row r="138" spans="1:8" s="19" customFormat="1" ht="55.5" customHeight="1" x14ac:dyDescent="0.25">
      <c r="A138" s="9">
        <v>20</v>
      </c>
      <c r="B138" s="9" t="s">
        <v>69</v>
      </c>
      <c r="C138" s="13" t="s">
        <v>73</v>
      </c>
      <c r="D138" s="9" t="s">
        <v>8</v>
      </c>
      <c r="E138" s="11">
        <v>200</v>
      </c>
      <c r="F138" s="11">
        <v>200</v>
      </c>
      <c r="G138" s="34" t="s">
        <v>252</v>
      </c>
      <c r="H138" s="60"/>
    </row>
    <row r="139" spans="1:8" s="19" customFormat="1" ht="58.5" customHeight="1" x14ac:dyDescent="0.25">
      <c r="A139" s="9">
        <v>20</v>
      </c>
      <c r="B139" s="9" t="s">
        <v>69</v>
      </c>
      <c r="C139" s="10" t="s">
        <v>74</v>
      </c>
      <c r="D139" s="9" t="s">
        <v>8</v>
      </c>
      <c r="E139" s="11">
        <v>250</v>
      </c>
      <c r="F139" s="11"/>
      <c r="G139" s="34" t="s">
        <v>91</v>
      </c>
      <c r="H139" s="60"/>
    </row>
    <row r="140" spans="1:8" s="19" customFormat="1" ht="54" customHeight="1" x14ac:dyDescent="0.25">
      <c r="A140" s="41">
        <v>21</v>
      </c>
      <c r="B140" s="43" t="s">
        <v>186</v>
      </c>
      <c r="C140" s="42" t="s">
        <v>187</v>
      </c>
      <c r="D140" s="43" t="s">
        <v>8</v>
      </c>
      <c r="E140" s="15">
        <v>260</v>
      </c>
      <c r="F140" s="11"/>
      <c r="G140" s="34" t="s">
        <v>91</v>
      </c>
      <c r="H140" s="60"/>
    </row>
    <row r="141" spans="1:8" s="19" customFormat="1" ht="56.25" customHeight="1" x14ac:dyDescent="0.25">
      <c r="A141" s="41">
        <v>21</v>
      </c>
      <c r="B141" s="43" t="s">
        <v>186</v>
      </c>
      <c r="C141" s="42" t="s">
        <v>188</v>
      </c>
      <c r="D141" s="43" t="s">
        <v>8</v>
      </c>
      <c r="E141" s="15">
        <v>500</v>
      </c>
      <c r="F141" s="11"/>
      <c r="G141" s="34" t="s">
        <v>91</v>
      </c>
      <c r="H141" s="60"/>
    </row>
    <row r="142" spans="1:8" s="19" customFormat="1" ht="58.5" customHeight="1" x14ac:dyDescent="0.25">
      <c r="A142" s="41">
        <v>21</v>
      </c>
      <c r="B142" s="43" t="s">
        <v>186</v>
      </c>
      <c r="C142" s="42" t="s">
        <v>189</v>
      </c>
      <c r="D142" s="43" t="s">
        <v>8</v>
      </c>
      <c r="E142" s="15">
        <v>250</v>
      </c>
      <c r="F142" s="11"/>
      <c r="G142" s="34" t="s">
        <v>224</v>
      </c>
      <c r="H142" s="60"/>
    </row>
    <row r="143" spans="1:8" s="19" customFormat="1" ht="61.5" customHeight="1" x14ac:dyDescent="0.25">
      <c r="A143" s="41">
        <v>21</v>
      </c>
      <c r="B143" s="43" t="s">
        <v>186</v>
      </c>
      <c r="C143" s="42" t="s">
        <v>190</v>
      </c>
      <c r="D143" s="43" t="s">
        <v>8</v>
      </c>
      <c r="E143" s="15">
        <v>140</v>
      </c>
      <c r="F143" s="11"/>
      <c r="G143" s="34" t="s">
        <v>91</v>
      </c>
      <c r="H143" s="60"/>
    </row>
    <row r="144" spans="1:8" s="19" customFormat="1" ht="68.25" customHeight="1" x14ac:dyDescent="0.25">
      <c r="A144" s="41">
        <v>21</v>
      </c>
      <c r="B144" s="43" t="s">
        <v>186</v>
      </c>
      <c r="C144" s="42" t="s">
        <v>191</v>
      </c>
      <c r="D144" s="43" t="s">
        <v>8</v>
      </c>
      <c r="E144" s="15">
        <v>230</v>
      </c>
      <c r="F144" s="11"/>
      <c r="G144" s="34" t="s">
        <v>91</v>
      </c>
      <c r="H144" s="60"/>
    </row>
    <row r="145" spans="1:8" s="19" customFormat="1" ht="81.75" customHeight="1" x14ac:dyDescent="0.25">
      <c r="A145" s="41">
        <v>21</v>
      </c>
      <c r="B145" s="43" t="s">
        <v>186</v>
      </c>
      <c r="C145" s="42" t="s">
        <v>192</v>
      </c>
      <c r="D145" s="43" t="s">
        <v>193</v>
      </c>
      <c r="E145" s="15">
        <v>120</v>
      </c>
      <c r="F145" s="11"/>
      <c r="G145" s="34" t="s">
        <v>91</v>
      </c>
      <c r="H145" s="60"/>
    </row>
    <row r="146" spans="1:8" s="19" customFormat="1" ht="84" customHeight="1" x14ac:dyDescent="0.25">
      <c r="A146" s="41">
        <v>22</v>
      </c>
      <c r="B146" s="43" t="s">
        <v>194</v>
      </c>
      <c r="C146" s="42" t="s">
        <v>210</v>
      </c>
      <c r="D146" s="43" t="s">
        <v>7</v>
      </c>
      <c r="E146" s="15">
        <v>300</v>
      </c>
      <c r="F146" s="11"/>
      <c r="G146" s="34" t="s">
        <v>91</v>
      </c>
      <c r="H146" s="59"/>
    </row>
    <row r="147" spans="1:8" s="18" customFormat="1" ht="59.25" customHeight="1" x14ac:dyDescent="0.25">
      <c r="A147" s="41">
        <v>22</v>
      </c>
      <c r="B147" s="43" t="s">
        <v>194</v>
      </c>
      <c r="C147" s="42" t="s">
        <v>195</v>
      </c>
      <c r="D147" s="43" t="s">
        <v>8</v>
      </c>
      <c r="E147" s="15">
        <v>450</v>
      </c>
      <c r="F147" s="11"/>
      <c r="G147" s="34" t="s">
        <v>91</v>
      </c>
      <c r="H147" s="60"/>
    </row>
    <row r="148" spans="1:8" s="18" customFormat="1" ht="57" customHeight="1" x14ac:dyDescent="0.25">
      <c r="A148" s="41">
        <v>22</v>
      </c>
      <c r="B148" s="43" t="s">
        <v>194</v>
      </c>
      <c r="C148" s="42" t="s">
        <v>211</v>
      </c>
      <c r="D148" s="43" t="s">
        <v>8</v>
      </c>
      <c r="E148" s="15">
        <v>90</v>
      </c>
      <c r="F148" s="11"/>
      <c r="G148" s="34" t="s">
        <v>91</v>
      </c>
      <c r="H148" s="60"/>
    </row>
    <row r="149" spans="1:8" s="18" customFormat="1" ht="60.75" customHeight="1" x14ac:dyDescent="0.25">
      <c r="A149" s="41">
        <v>22</v>
      </c>
      <c r="B149" s="43" t="s">
        <v>194</v>
      </c>
      <c r="C149" s="42" t="s">
        <v>212</v>
      </c>
      <c r="D149" s="43" t="s">
        <v>8</v>
      </c>
      <c r="E149" s="15">
        <v>201</v>
      </c>
      <c r="F149" s="11"/>
      <c r="G149" s="34" t="s">
        <v>253</v>
      </c>
      <c r="H149" s="60"/>
    </row>
    <row r="150" spans="1:8" s="18" customFormat="1" ht="63" customHeight="1" x14ac:dyDescent="0.25">
      <c r="A150" s="41">
        <v>22</v>
      </c>
      <c r="B150" s="43" t="s">
        <v>194</v>
      </c>
      <c r="C150" s="42" t="s">
        <v>196</v>
      </c>
      <c r="D150" s="43" t="s">
        <v>8</v>
      </c>
      <c r="E150" s="11">
        <v>50</v>
      </c>
      <c r="F150" s="11"/>
      <c r="G150" s="34" t="s">
        <v>91</v>
      </c>
      <c r="H150" s="60"/>
    </row>
    <row r="151" spans="1:8" s="18" customFormat="1" ht="60" customHeight="1" x14ac:dyDescent="0.25">
      <c r="A151" s="41">
        <v>22</v>
      </c>
      <c r="B151" s="43" t="s">
        <v>194</v>
      </c>
      <c r="C151" s="42" t="s">
        <v>197</v>
      </c>
      <c r="D151" s="43" t="s">
        <v>8</v>
      </c>
      <c r="E151" s="11">
        <v>141</v>
      </c>
      <c r="F151" s="11"/>
      <c r="G151" s="34" t="s">
        <v>91</v>
      </c>
      <c r="H151" s="60"/>
    </row>
    <row r="152" spans="1:8" s="19" customFormat="1" ht="58.5" customHeight="1" x14ac:dyDescent="0.25">
      <c r="A152" s="41">
        <v>22</v>
      </c>
      <c r="B152" s="43" t="s">
        <v>194</v>
      </c>
      <c r="C152" s="42" t="s">
        <v>198</v>
      </c>
      <c r="D152" s="43" t="s">
        <v>8</v>
      </c>
      <c r="E152" s="11">
        <v>268</v>
      </c>
      <c r="F152" s="11"/>
      <c r="G152" s="34" t="s">
        <v>91</v>
      </c>
      <c r="H152" s="60"/>
    </row>
    <row r="153" spans="1:8" s="19" customFormat="1" ht="51" customHeight="1" x14ac:dyDescent="0.25">
      <c r="A153" s="9">
        <v>23</v>
      </c>
      <c r="B153" s="9" t="s">
        <v>75</v>
      </c>
      <c r="C153" s="10" t="s">
        <v>76</v>
      </c>
      <c r="D153" s="9" t="s">
        <v>77</v>
      </c>
      <c r="E153" s="11">
        <v>70</v>
      </c>
      <c r="F153" s="11"/>
      <c r="G153" s="34" t="s">
        <v>91</v>
      </c>
      <c r="H153" s="60"/>
    </row>
    <row r="154" spans="1:8" s="19" customFormat="1" ht="55.5" customHeight="1" x14ac:dyDescent="0.25">
      <c r="A154" s="9">
        <v>23</v>
      </c>
      <c r="B154" s="9" t="s">
        <v>75</v>
      </c>
      <c r="C154" s="10" t="s">
        <v>78</v>
      </c>
      <c r="D154" s="9" t="s">
        <v>8</v>
      </c>
      <c r="E154" s="15">
        <v>508</v>
      </c>
      <c r="F154" s="15"/>
      <c r="G154" s="34" t="s">
        <v>124</v>
      </c>
      <c r="H154" s="60"/>
    </row>
    <row r="155" spans="1:8" s="19" customFormat="1" ht="56.25" customHeight="1" x14ac:dyDescent="0.25">
      <c r="A155" s="9">
        <v>23</v>
      </c>
      <c r="B155" s="9" t="s">
        <v>75</v>
      </c>
      <c r="C155" s="10" t="s">
        <v>97</v>
      </c>
      <c r="D155" s="9" t="s">
        <v>8</v>
      </c>
      <c r="E155" s="15">
        <v>330</v>
      </c>
      <c r="F155" s="15">
        <f>55</f>
        <v>55</v>
      </c>
      <c r="G155" s="34" t="s">
        <v>229</v>
      </c>
      <c r="H155" s="60"/>
    </row>
    <row r="156" spans="1:8" s="19" customFormat="1" ht="59.25" customHeight="1" x14ac:dyDescent="0.25">
      <c r="A156" s="9">
        <v>23</v>
      </c>
      <c r="B156" s="9" t="s">
        <v>75</v>
      </c>
      <c r="C156" s="10" t="s">
        <v>140</v>
      </c>
      <c r="D156" s="9" t="s">
        <v>8</v>
      </c>
      <c r="E156" s="15">
        <v>592</v>
      </c>
      <c r="F156" s="15"/>
      <c r="G156" s="34" t="s">
        <v>207</v>
      </c>
      <c r="H156" s="60"/>
    </row>
    <row r="157" spans="1:8" s="19" customFormat="1" ht="48.75" customHeight="1" x14ac:dyDescent="0.25">
      <c r="A157" s="9">
        <v>24</v>
      </c>
      <c r="B157" s="9" t="s">
        <v>79</v>
      </c>
      <c r="C157" s="10" t="s">
        <v>80</v>
      </c>
      <c r="D157" s="9" t="s">
        <v>77</v>
      </c>
      <c r="E157" s="15">
        <v>200</v>
      </c>
      <c r="F157" s="15"/>
      <c r="G157" s="34" t="s">
        <v>91</v>
      </c>
      <c r="H157" s="60"/>
    </row>
    <row r="158" spans="1:8" s="19" customFormat="1" ht="54.75" customHeight="1" x14ac:dyDescent="0.25">
      <c r="A158" s="9">
        <v>24</v>
      </c>
      <c r="B158" s="9" t="s">
        <v>79</v>
      </c>
      <c r="C158" s="10" t="s">
        <v>136</v>
      </c>
      <c r="D158" s="9" t="s">
        <v>8</v>
      </c>
      <c r="E158" s="15">
        <v>350</v>
      </c>
      <c r="F158" s="15"/>
      <c r="G158" s="34" t="s">
        <v>91</v>
      </c>
      <c r="H158" s="60"/>
    </row>
    <row r="159" spans="1:8" s="1" customFormat="1" ht="56.25" customHeight="1" x14ac:dyDescent="0.25">
      <c r="A159" s="9">
        <v>24</v>
      </c>
      <c r="B159" s="9" t="s">
        <v>79</v>
      </c>
      <c r="C159" s="10" t="s">
        <v>134</v>
      </c>
      <c r="D159" s="9" t="s">
        <v>8</v>
      </c>
      <c r="E159" s="15">
        <v>100</v>
      </c>
      <c r="F159" s="15"/>
      <c r="G159" s="34" t="s">
        <v>91</v>
      </c>
      <c r="H159" s="60"/>
    </row>
    <row r="160" spans="1:8" s="1" customFormat="1" ht="55.5" customHeight="1" x14ac:dyDescent="0.25">
      <c r="A160" s="9">
        <v>24</v>
      </c>
      <c r="B160" s="9" t="s">
        <v>79</v>
      </c>
      <c r="C160" s="10" t="s">
        <v>135</v>
      </c>
      <c r="D160" s="9" t="s">
        <v>8</v>
      </c>
      <c r="E160" s="15">
        <v>100</v>
      </c>
      <c r="F160" s="15">
        <v>100</v>
      </c>
      <c r="G160" s="34" t="s">
        <v>126</v>
      </c>
      <c r="H160" s="60"/>
    </row>
    <row r="161" spans="1:8" s="40" customFormat="1" ht="59.25" customHeight="1" x14ac:dyDescent="0.25">
      <c r="A161" s="9">
        <v>24</v>
      </c>
      <c r="B161" s="9" t="s">
        <v>79</v>
      </c>
      <c r="C161" s="10" t="s">
        <v>81</v>
      </c>
      <c r="D161" s="9" t="s">
        <v>8</v>
      </c>
      <c r="E161" s="15">
        <v>750</v>
      </c>
      <c r="F161" s="15">
        <v>750</v>
      </c>
      <c r="G161" s="34" t="s">
        <v>125</v>
      </c>
      <c r="H161" s="60"/>
    </row>
    <row r="162" spans="1:8" s="18" customFormat="1" ht="55.5" customHeight="1" x14ac:dyDescent="0.25">
      <c r="A162" s="9">
        <v>25</v>
      </c>
      <c r="B162" s="20" t="s">
        <v>82</v>
      </c>
      <c r="C162" s="10" t="s">
        <v>137</v>
      </c>
      <c r="D162" s="9" t="s">
        <v>8</v>
      </c>
      <c r="E162" s="15">
        <v>680</v>
      </c>
      <c r="F162" s="15">
        <f>518.8+161.2</f>
        <v>680</v>
      </c>
      <c r="G162" s="34" t="s">
        <v>125</v>
      </c>
      <c r="H162" s="60"/>
    </row>
    <row r="163" spans="1:8" s="18" customFormat="1" ht="53.25" customHeight="1" x14ac:dyDescent="0.25">
      <c r="A163" s="9">
        <v>25</v>
      </c>
      <c r="B163" s="20" t="s">
        <v>82</v>
      </c>
      <c r="C163" s="10" t="s">
        <v>138</v>
      </c>
      <c r="D163" s="9" t="s">
        <v>8</v>
      </c>
      <c r="E163" s="15">
        <v>608</v>
      </c>
      <c r="F163" s="15">
        <v>590</v>
      </c>
      <c r="G163" s="34" t="s">
        <v>125</v>
      </c>
      <c r="H163" s="60"/>
    </row>
    <row r="164" spans="1:8" s="28" customFormat="1" x14ac:dyDescent="0.25">
      <c r="A164" s="9"/>
      <c r="B164" s="9"/>
      <c r="C164" s="21" t="s">
        <v>83</v>
      </c>
      <c r="D164" s="9"/>
      <c r="E164" s="22">
        <f>E165-(SUM(E6:E163))</f>
        <v>3569.5</v>
      </c>
      <c r="F164" s="22"/>
      <c r="G164" s="10"/>
      <c r="H164" s="33"/>
    </row>
    <row r="165" spans="1:8" s="28" customFormat="1" x14ac:dyDescent="0.25">
      <c r="A165" s="23"/>
      <c r="B165" s="9"/>
      <c r="C165" s="21" t="s">
        <v>84</v>
      </c>
      <c r="D165" s="9"/>
      <c r="E165" s="22">
        <v>37500</v>
      </c>
      <c r="F165" s="22">
        <f>SUM(F6:F164)</f>
        <v>10239.5</v>
      </c>
      <c r="G165" s="10"/>
      <c r="H165" s="33"/>
    </row>
    <row r="166" spans="1:8" ht="51.75" customHeight="1" x14ac:dyDescent="0.3">
      <c r="A166" s="69" t="s">
        <v>199</v>
      </c>
      <c r="B166" s="69"/>
      <c r="C166" s="69"/>
      <c r="D166" s="38"/>
      <c r="E166" s="39"/>
      <c r="F166" s="47"/>
      <c r="G166" s="55" t="s">
        <v>200</v>
      </c>
      <c r="H166" s="55"/>
    </row>
    <row r="167" spans="1:8" ht="56.25" customHeight="1" x14ac:dyDescent="0.25">
      <c r="A167" s="24"/>
      <c r="B167" s="25"/>
      <c r="C167" s="26"/>
      <c r="D167" s="25"/>
      <c r="E167" s="27"/>
      <c r="F167" s="27"/>
      <c r="G167" s="33"/>
      <c r="H167" s="33"/>
    </row>
    <row r="168" spans="1:8" ht="37.5" customHeight="1" x14ac:dyDescent="0.25">
      <c r="A168" s="24"/>
      <c r="B168" s="25"/>
      <c r="C168" s="26"/>
      <c r="D168" s="25"/>
      <c r="E168" s="27"/>
      <c r="F168" s="27"/>
      <c r="G168" s="33"/>
      <c r="H168" s="33"/>
    </row>
    <row r="169" spans="1:8" ht="36.75" customHeight="1" x14ac:dyDescent="0.25">
      <c r="A169" s="24"/>
      <c r="B169" s="25"/>
      <c r="C169" s="26"/>
      <c r="D169" s="25"/>
      <c r="E169" s="27"/>
      <c r="F169" s="27"/>
      <c r="G169" s="33"/>
      <c r="H169" s="33"/>
    </row>
    <row r="170" spans="1:8" x14ac:dyDescent="0.25">
      <c r="B170" s="16"/>
    </row>
    <row r="172" spans="1:8" x14ac:dyDescent="0.25">
      <c r="C172" s="2"/>
      <c r="D172" s="2"/>
    </row>
    <row r="173" spans="1:8" x14ac:dyDescent="0.25">
      <c r="C173" s="2"/>
      <c r="D173" s="2"/>
    </row>
    <row r="174" spans="1:8" x14ac:dyDescent="0.25">
      <c r="C174" s="2"/>
      <c r="D174" s="2"/>
    </row>
    <row r="175" spans="1:8" x14ac:dyDescent="0.25">
      <c r="C175" s="2"/>
      <c r="D175" s="2"/>
    </row>
    <row r="176" spans="1:8" x14ac:dyDescent="0.25">
      <c r="C176" s="2"/>
      <c r="D176" s="2"/>
    </row>
    <row r="177" spans="3:4" x14ac:dyDescent="0.25">
      <c r="C177" s="2"/>
      <c r="D177" s="2"/>
    </row>
    <row r="178" spans="3:4" x14ac:dyDescent="0.25">
      <c r="C178" s="2"/>
      <c r="D178" s="2"/>
    </row>
    <row r="179" spans="3:4" x14ac:dyDescent="0.25">
      <c r="C179" s="2"/>
      <c r="D179" s="2"/>
    </row>
    <row r="180" spans="3:4" x14ac:dyDescent="0.25">
      <c r="C180" s="2"/>
      <c r="D180" s="2"/>
    </row>
    <row r="181" spans="3:4" x14ac:dyDescent="0.25">
      <c r="C181" s="2"/>
      <c r="D181" s="2"/>
    </row>
    <row r="182" spans="3:4" x14ac:dyDescent="0.25">
      <c r="C182" s="2"/>
      <c r="D182" s="2"/>
    </row>
    <row r="183" spans="3:4" x14ac:dyDescent="0.25">
      <c r="C183" s="2"/>
      <c r="D183" s="2"/>
    </row>
    <row r="184" spans="3:4" x14ac:dyDescent="0.25">
      <c r="C184" s="2"/>
      <c r="D184" s="2"/>
    </row>
    <row r="185" spans="3:4" x14ac:dyDescent="0.25">
      <c r="C185" s="2"/>
      <c r="D185" s="2"/>
    </row>
    <row r="186" spans="3:4" x14ac:dyDescent="0.25">
      <c r="C186" s="2"/>
      <c r="D186" s="2"/>
    </row>
    <row r="187" spans="3:4" x14ac:dyDescent="0.25">
      <c r="C187" s="2"/>
      <c r="D187" s="2"/>
    </row>
    <row r="188" spans="3:4" x14ac:dyDescent="0.25">
      <c r="C188" s="2"/>
      <c r="D188" s="2"/>
    </row>
    <row r="189" spans="3:4" x14ac:dyDescent="0.25">
      <c r="C189" s="2"/>
      <c r="D189" s="2"/>
    </row>
    <row r="190" spans="3:4" x14ac:dyDescent="0.25">
      <c r="C190" s="2"/>
      <c r="D190" s="2"/>
    </row>
    <row r="191" spans="3:4" x14ac:dyDescent="0.25">
      <c r="C191" s="2"/>
      <c r="D191" s="2"/>
    </row>
    <row r="192" spans="3:4" x14ac:dyDescent="0.25">
      <c r="C192" s="2"/>
      <c r="D192" s="2"/>
    </row>
    <row r="193" spans="3:4" x14ac:dyDescent="0.25">
      <c r="C193" s="2"/>
      <c r="D193" s="2"/>
    </row>
    <row r="194" spans="3:4" x14ac:dyDescent="0.25">
      <c r="C194" s="2"/>
      <c r="D194" s="2"/>
    </row>
    <row r="195" spans="3:4" x14ac:dyDescent="0.25">
      <c r="C195" s="2"/>
      <c r="D195" s="2"/>
    </row>
    <row r="196" spans="3:4" x14ac:dyDescent="0.25">
      <c r="C196" s="2"/>
      <c r="D196" s="2"/>
    </row>
    <row r="197" spans="3:4" x14ac:dyDescent="0.25">
      <c r="C197" s="2"/>
      <c r="D197" s="2"/>
    </row>
    <row r="198" spans="3:4" x14ac:dyDescent="0.25">
      <c r="C198" s="2"/>
      <c r="D198" s="2"/>
    </row>
    <row r="199" spans="3:4" x14ac:dyDescent="0.25">
      <c r="C199" s="2"/>
      <c r="D199" s="2"/>
    </row>
    <row r="200" spans="3:4" x14ac:dyDescent="0.25">
      <c r="C200" s="2"/>
      <c r="D200" s="2"/>
    </row>
    <row r="201" spans="3:4" x14ac:dyDescent="0.25">
      <c r="C201" s="2"/>
      <c r="D201" s="2"/>
    </row>
    <row r="202" spans="3:4" x14ac:dyDescent="0.25">
      <c r="C202" s="2"/>
      <c r="D202" s="2"/>
    </row>
    <row r="203" spans="3:4" x14ac:dyDescent="0.25">
      <c r="C203" s="2"/>
      <c r="D203" s="2"/>
    </row>
    <row r="204" spans="3:4" x14ac:dyDescent="0.25">
      <c r="C204" s="2"/>
      <c r="D204" s="2"/>
    </row>
    <row r="205" spans="3:4" x14ac:dyDescent="0.25">
      <c r="C205" s="2"/>
      <c r="D205" s="2"/>
    </row>
    <row r="206" spans="3:4" x14ac:dyDescent="0.25">
      <c r="C206" s="2"/>
      <c r="D206" s="2"/>
    </row>
    <row r="207" spans="3:4" x14ac:dyDescent="0.25">
      <c r="C207" s="2"/>
      <c r="D207" s="2"/>
    </row>
    <row r="208" spans="3:4" x14ac:dyDescent="0.25">
      <c r="C208" s="2"/>
      <c r="D208" s="2"/>
    </row>
    <row r="209" spans="3:4" x14ac:dyDescent="0.25">
      <c r="C209" s="2"/>
      <c r="D209" s="2"/>
    </row>
    <row r="210" spans="3:4" x14ac:dyDescent="0.25">
      <c r="C210" s="2"/>
      <c r="D210" s="2"/>
    </row>
    <row r="211" spans="3:4" x14ac:dyDescent="0.25">
      <c r="C211" s="2"/>
      <c r="D211" s="2"/>
    </row>
    <row r="212" spans="3:4" x14ac:dyDescent="0.25">
      <c r="C212" s="2"/>
      <c r="D212" s="2"/>
    </row>
    <row r="213" spans="3:4" x14ac:dyDescent="0.25">
      <c r="C213" s="2"/>
      <c r="D213" s="2"/>
    </row>
    <row r="214" spans="3:4" x14ac:dyDescent="0.25">
      <c r="C214" s="2"/>
      <c r="D214" s="2"/>
    </row>
    <row r="215" spans="3:4" x14ac:dyDescent="0.25">
      <c r="C215" s="2"/>
      <c r="D215" s="2"/>
    </row>
    <row r="216" spans="3:4" x14ac:dyDescent="0.25">
      <c r="C216" s="2"/>
      <c r="D216" s="2"/>
    </row>
    <row r="217" spans="3:4" x14ac:dyDescent="0.25">
      <c r="C217" s="2"/>
      <c r="D217" s="2"/>
    </row>
    <row r="218" spans="3:4" x14ac:dyDescent="0.25">
      <c r="C218" s="2"/>
      <c r="D218" s="2"/>
    </row>
    <row r="219" spans="3:4" x14ac:dyDescent="0.25">
      <c r="C219" s="2"/>
      <c r="D219" s="2"/>
    </row>
    <row r="220" spans="3:4" x14ac:dyDescent="0.25">
      <c r="C220" s="2"/>
      <c r="D220" s="2"/>
    </row>
    <row r="221" spans="3:4" x14ac:dyDescent="0.25">
      <c r="C221" s="2"/>
      <c r="D221" s="2"/>
    </row>
    <row r="222" spans="3:4" x14ac:dyDescent="0.25">
      <c r="C222" s="2"/>
      <c r="D222" s="2"/>
    </row>
    <row r="223" spans="3:4" x14ac:dyDescent="0.25">
      <c r="C223" s="2"/>
      <c r="D223" s="2"/>
    </row>
    <row r="224" spans="3:4" x14ac:dyDescent="0.25">
      <c r="C224" s="2"/>
      <c r="D224" s="2"/>
    </row>
    <row r="225" spans="3:4" x14ac:dyDescent="0.25">
      <c r="C225" s="2"/>
      <c r="D225" s="2"/>
    </row>
    <row r="226" spans="3:4" x14ac:dyDescent="0.25">
      <c r="C226" s="2"/>
      <c r="D226" s="2"/>
    </row>
    <row r="227" spans="3:4" x14ac:dyDescent="0.25">
      <c r="C227" s="2"/>
      <c r="D227" s="2"/>
    </row>
    <row r="228" spans="3:4" x14ac:dyDescent="0.25">
      <c r="C228" s="2"/>
      <c r="D228" s="2"/>
    </row>
    <row r="229" spans="3:4" x14ac:dyDescent="0.25">
      <c r="C229" s="2"/>
      <c r="D229" s="2"/>
    </row>
    <row r="230" spans="3:4" x14ac:dyDescent="0.25">
      <c r="C230" s="2"/>
      <c r="D230" s="2"/>
    </row>
    <row r="231" spans="3:4" x14ac:dyDescent="0.25">
      <c r="C231" s="2"/>
      <c r="D231" s="2"/>
    </row>
    <row r="232" spans="3:4" x14ac:dyDescent="0.25">
      <c r="C232" s="2"/>
      <c r="D232" s="2"/>
    </row>
    <row r="233" spans="3:4" x14ac:dyDescent="0.25">
      <c r="C233" s="2"/>
      <c r="D233" s="2"/>
    </row>
    <row r="234" spans="3:4" x14ac:dyDescent="0.25">
      <c r="C234" s="2"/>
      <c r="D234" s="2"/>
    </row>
    <row r="235" spans="3:4" x14ac:dyDescent="0.25">
      <c r="C235" s="2"/>
      <c r="D235" s="2"/>
    </row>
    <row r="236" spans="3:4" x14ac:dyDescent="0.25">
      <c r="C236" s="2"/>
      <c r="D236" s="2"/>
    </row>
    <row r="237" spans="3:4" x14ac:dyDescent="0.25">
      <c r="C237" s="2"/>
      <c r="D237" s="2"/>
    </row>
    <row r="238" spans="3:4" x14ac:dyDescent="0.25">
      <c r="C238" s="2"/>
      <c r="D238" s="2"/>
    </row>
    <row r="239" spans="3:4" x14ac:dyDescent="0.25">
      <c r="C239" s="2"/>
      <c r="D239" s="2"/>
    </row>
    <row r="240" spans="3:4" x14ac:dyDescent="0.25">
      <c r="C240" s="2"/>
      <c r="D240" s="2"/>
    </row>
    <row r="241" spans="3:4" x14ac:dyDescent="0.25">
      <c r="C241" s="2"/>
      <c r="D241" s="2"/>
    </row>
    <row r="242" spans="3:4" x14ac:dyDescent="0.25">
      <c r="C242" s="2"/>
      <c r="D242" s="2"/>
    </row>
    <row r="243" spans="3:4" x14ac:dyDescent="0.25">
      <c r="C243" s="2"/>
      <c r="D243" s="2"/>
    </row>
    <row r="244" spans="3:4" x14ac:dyDescent="0.25">
      <c r="C244" s="2"/>
      <c r="D244" s="2"/>
    </row>
    <row r="245" spans="3:4" x14ac:dyDescent="0.25">
      <c r="C245" s="2"/>
      <c r="D245" s="2"/>
    </row>
    <row r="246" spans="3:4" x14ac:dyDescent="0.25">
      <c r="C246" s="2"/>
      <c r="D246" s="2"/>
    </row>
    <row r="247" spans="3:4" x14ac:dyDescent="0.25">
      <c r="C247" s="2"/>
      <c r="D247" s="2"/>
    </row>
    <row r="248" spans="3:4" x14ac:dyDescent="0.25">
      <c r="C248" s="2"/>
      <c r="D248" s="2"/>
    </row>
    <row r="249" spans="3:4" x14ac:dyDescent="0.25">
      <c r="C249" s="2"/>
      <c r="D249" s="2"/>
    </row>
    <row r="250" spans="3:4" x14ac:dyDescent="0.25">
      <c r="C250" s="2"/>
      <c r="D250" s="2"/>
    </row>
    <row r="251" spans="3:4" x14ac:dyDescent="0.25">
      <c r="C251" s="2"/>
      <c r="D251" s="2"/>
    </row>
    <row r="252" spans="3:4" x14ac:dyDescent="0.25">
      <c r="C252" s="2"/>
      <c r="D252" s="2"/>
    </row>
    <row r="253" spans="3:4" x14ac:dyDescent="0.25">
      <c r="C253" s="2"/>
      <c r="D253" s="2"/>
    </row>
    <row r="254" spans="3:4" x14ac:dyDescent="0.25">
      <c r="C254" s="2"/>
      <c r="D254" s="2"/>
    </row>
    <row r="255" spans="3:4" x14ac:dyDescent="0.25">
      <c r="C255" s="2"/>
      <c r="D255" s="2"/>
    </row>
    <row r="256" spans="3:4" ht="25.5" customHeight="1" x14ac:dyDescent="0.25">
      <c r="C256" s="2"/>
      <c r="D256" s="2"/>
    </row>
    <row r="257" spans="1:8" x14ac:dyDescent="0.25">
      <c r="C257" s="2"/>
      <c r="D257" s="2"/>
    </row>
    <row r="258" spans="1:8" x14ac:dyDescent="0.25">
      <c r="C258" s="2"/>
      <c r="D258" s="2"/>
    </row>
    <row r="259" spans="1:8" x14ac:dyDescent="0.25">
      <c r="C259" s="2"/>
      <c r="D259" s="2"/>
    </row>
    <row r="260" spans="1:8" x14ac:dyDescent="0.25">
      <c r="C260" s="2"/>
      <c r="D260" s="2"/>
    </row>
    <row r="261" spans="1:8" x14ac:dyDescent="0.25">
      <c r="C261" s="2"/>
      <c r="D261" s="2"/>
    </row>
    <row r="262" spans="1:8" x14ac:dyDescent="0.25">
      <c r="A262" s="50"/>
      <c r="B262" s="51"/>
      <c r="C262" s="52"/>
      <c r="D262" s="51"/>
      <c r="E262" s="53"/>
      <c r="F262" s="53"/>
      <c r="G262" s="54"/>
      <c r="H262" s="54"/>
    </row>
    <row r="263" spans="1:8" x14ac:dyDescent="0.25">
      <c r="A263" s="50"/>
      <c r="B263" s="51"/>
      <c r="C263" s="52"/>
      <c r="D263" s="51"/>
      <c r="E263" s="53"/>
      <c r="F263" s="53"/>
      <c r="G263" s="54"/>
      <c r="H263" s="54"/>
    </row>
  </sheetData>
  <autoFilter ref="D1:D263"/>
  <mergeCells count="3">
    <mergeCell ref="A1:G1"/>
    <mergeCell ref="A2:G2"/>
    <mergeCell ref="A166:C166"/>
  </mergeCells>
  <pageMargins left="0.39370078740157483" right="0.39370078740157483" top="0.47244094488188981" bottom="0.43307086614173229" header="0" footer="0"/>
  <pageSetup paperSize="9" scale="88" fitToHeight="2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ДЭР</vt:lpstr>
      <vt:lpstr>ДЭР!Заголовки_для_печати</vt:lpstr>
      <vt:lpstr>ДЭР!Область_печати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2025-08-20T08:15:50Z</dcterms:modified>
</cp:coreProperties>
</file>